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<sst xmlns="http://schemas.openxmlformats.org/spreadsheetml/2006/main" count="232" uniqueCount="69">
  <si>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</si>
  <si>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</si>
  <si>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</si>
  <si>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</si>
  <si>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</si>
  <si>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</si>
  <si>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</si>
  <si>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</si>
  <si>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</si>
  <si>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</si>
  <si>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</si>
  <si>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</si>
  <si>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</si>
  <si>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</si>
  <si>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</si>
  <si>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</si>
  <si>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</si>
  <si>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06</t>
  </si>
  <si>
    <t>3.</t>
  </si>
  <si>
    <t xml:space="preserve">4. </t>
  </si>
  <si>
    <t>4.1.</t>
  </si>
  <si>
    <t>04</t>
  </si>
  <si>
    <t>3.1.</t>
  </si>
  <si>
    <t>500</t>
  </si>
  <si>
    <t>600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</si>
  <si>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</si>
  <si>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</si>
  <si>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</si>
  <si>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</si>
  <si>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</si>
  <si>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</si>
  <si>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</si>
  <si>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</si>
  <si>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</si>
  <si>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</si>
  <si>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</si>
  <si>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</si>
  <si>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</si>
  <si>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</si>
  <si>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</si>
  <si>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</si>
  <si>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</si>
  <si>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3.2.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</si>
  <si>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</si>
  <si>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</si>
  <si>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</si>
  <si>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(тыс.руб.)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</si>
  <si>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</si>
  <si>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</si>
  <si>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</si>
  <si>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Приложение № 10</t>
  </si>
  <si>
    <t xml:space="preserve">Наименование </t>
  </si>
  <si>
    <t>Изменение остатков средств на счетах по учету средств бюджета</t>
  </si>
  <si>
    <t>Код  классификации источников финансирования дефицитов бюджетов Российской Федерации</t>
  </si>
  <si>
    <t>Включено в проект решения</t>
  </si>
  <si>
    <t>Изменения по поправке</t>
  </si>
  <si>
    <t xml:space="preserve">Изменения 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</si>
  <si>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</si>
  <si>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</si>
  <si>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</si>
  <si>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Утверждено Решением ПгС от 07.06.2016 №27/50-775</t>
  </si>
  <si>
    <t xml:space="preserve">по уведомлениям по расчетам между бюджетами ГРБС бюджета РК </t>
  </si>
  <si>
    <t xml:space="preserve">возврат средств в бюджет РК (субсидии прошлых лет) за счет средств бюджета ПГО </t>
  </si>
  <si>
    <t>приведение оборотов по бюджетным кредитам в соответствие с Программой заимствований</t>
  </si>
  <si>
    <t>объема налоговых и неналоговых лоходов, лимита на кредитные средства, объема муниципального долга</t>
  </si>
  <si>
    <t>Сумма</t>
  </si>
  <si>
    <t>Источники финансирования дефицита бюджета Петрозаводского городского округа на 2016 год</t>
  </si>
  <si>
    <t>Приложение № 8</t>
  </si>
  <si>
    <r>
      <t xml:space="preserve">от </t>
    </r>
    <r>
      <rPr>
        <u val="single"/>
        <sz val="14"/>
        <rFont val="Times New Roman"/>
        <family val="1"/>
      </rPr>
      <t>14.09.2016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27/53-840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</si>
</sst>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vertical="top"/>
    </xf>
    <xf numFmtId="0" fontId="2" fillId="0" borderId="12" xfId="0" applyFont="1" applyBorder="1" applyAlignment="1" quotePrefix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 quotePrefix="1">
      <alignment horizontal="center" vertical="top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5" xfId="0" applyFont="1" applyBorder="1" applyAlignment="1" quotePrefix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19" xfId="0" applyFont="1" applyBorder="1" applyAlignment="1" quotePrefix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 quotePrefix="1">
      <alignment horizontal="center" vertical="top"/>
    </xf>
    <xf numFmtId="166" fontId="2" fillId="0" borderId="19" xfId="0" applyNumberFormat="1" applyFont="1" applyBorder="1" applyAlignment="1" quotePrefix="1">
      <alignment horizontal="center" vertical="top"/>
    </xf>
    <xf numFmtId="166" fontId="2" fillId="0" borderId="19" xfId="0" applyNumberFormat="1" applyFont="1" applyFill="1" applyBorder="1" applyAlignment="1" quotePrefix="1">
      <alignment horizontal="center" vertical="top"/>
    </xf>
    <xf numFmtId="166" fontId="2" fillId="0" borderId="12" xfId="0" applyNumberFormat="1" applyFont="1" applyBorder="1" applyAlignment="1" quotePrefix="1">
      <alignment horizontal="center" vertical="top"/>
    </xf>
    <xf numFmtId="166" fontId="2" fillId="0" borderId="12" xfId="0" applyNumberFormat="1" applyFont="1" applyFill="1" applyBorder="1" applyAlignment="1" quotePrefix="1">
      <alignment horizontal="center" vertical="top"/>
    </xf>
    <xf numFmtId="166" fontId="2" fillId="0" borderId="20" xfId="0" applyNumberFormat="1" applyFont="1" applyBorder="1" applyAlignment="1" quotePrefix="1">
      <alignment horizontal="center" vertical="top"/>
    </xf>
    <xf numFmtId="166" fontId="2" fillId="0" borderId="20" xfId="0" applyNumberFormat="1" applyFont="1" applyFill="1" applyBorder="1" applyAlignment="1" quotePrefix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 quotePrefix="1">
      <alignment horizontal="center" vertical="top"/>
    </xf>
    <xf numFmtId="0" fontId="1" fillId="0" borderId="22" xfId="0" applyFont="1" applyBorder="1" applyAlignment="1" quotePrefix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 quotePrefix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 quotePrefix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 quotePrefix="1">
      <alignment horizontal="center" vertical="top"/>
    </xf>
    <xf numFmtId="3" fontId="2" fillId="0" borderId="2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15" xfId="0" applyFont="1" applyBorder="1" applyAlignment="1" quotePrefix="1">
      <alignment horizontal="center" vertical="top"/>
    </xf>
    <xf numFmtId="0" fontId="1" fillId="0" borderId="15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6" fontId="2" fillId="0" borderId="28" xfId="0" applyNumberFormat="1" applyFont="1" applyBorder="1" applyAlignment="1">
      <alignment horizontal="center" vertical="top"/>
    </xf>
    <xf numFmtId="166" fontId="2" fillId="0" borderId="29" xfId="0" applyNumberFormat="1" applyFont="1" applyBorder="1" applyAlignment="1">
      <alignment horizontal="center" vertical="top"/>
    </xf>
    <xf numFmtId="166" fontId="2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1" fillId="0" borderId="33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top"/>
    </xf>
    <xf numFmtId="166" fontId="1" fillId="0" borderId="37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38" xfId="0" applyNumberFormat="1" applyFont="1" applyBorder="1" applyAlignment="1">
      <alignment horizontal="center" vertical="top"/>
    </xf>
    <xf numFmtId="166" fontId="2" fillId="0" borderId="39" xfId="0" applyNumberFormat="1" applyFont="1" applyBorder="1" applyAlignment="1">
      <alignment horizontal="center" vertical="top"/>
    </xf>
    <xf numFmtId="166" fontId="1" fillId="0" borderId="40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" fillId="0" borderId="40" xfId="0" applyNumberFormat="1" applyFont="1" applyBorder="1" applyAlignment="1">
      <alignment horizontal="center" vertical="top"/>
    </xf>
    <xf numFmtId="166" fontId="2" fillId="0" borderId="3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6" fontId="1" fillId="0" borderId="22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1" fillId="0" borderId="27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6" fontId="1" fillId="0" borderId="27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2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top"/>
    </xf>
    <xf numFmtId="166" fontId="1" fillId="0" borderId="22" xfId="0" applyNumberFormat="1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6" fontId="2" fillId="0" borderId="14" xfId="0" applyNumberFormat="1" applyFont="1" applyFill="1" applyBorder="1" applyAlignment="1">
      <alignment horizontal="center" vertical="top"/>
    </xf>
    <xf numFmtId="166" fontId="1" fillId="0" borderId="27" xfId="0" applyNumberFormat="1" applyFont="1" applyFill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/>
    </xf>
    <xf numFmtId="166" fontId="1" fillId="0" borderId="27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6" fontId="2" fillId="0" borderId="20" xfId="0" applyNumberFormat="1" applyFont="1" applyFill="1" applyBorder="1" applyAlignment="1">
      <alignment horizontal="center" vertical="top"/>
    </xf>
    <xf numFmtId="166" fontId="1" fillId="0" borderId="33" xfId="0" applyNumberFormat="1" applyFont="1" applyFill="1" applyBorder="1" applyAlignment="1">
      <alignment horizontal="center" vertical="top"/>
    </xf>
    <xf numFmtId="166" fontId="2" fillId="0" borderId="28" xfId="0" applyNumberFormat="1" applyFont="1" applyFill="1" applyBorder="1" applyAlignment="1">
      <alignment horizontal="center" vertical="top"/>
    </xf>
    <xf numFmtId="166" fontId="2" fillId="0" borderId="29" xfId="0" applyNumberFormat="1" applyFont="1" applyFill="1" applyBorder="1" applyAlignment="1">
      <alignment horizontal="center" vertical="top"/>
    </xf>
    <xf numFmtId="166" fontId="2" fillId="0" borderId="30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top"/>
    </xf>
    <xf numFmtId="166" fontId="1" fillId="0" borderId="37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6" fontId="2" fillId="0" borderId="38" xfId="0" applyNumberFormat="1" applyFont="1" applyFill="1" applyBorder="1" applyAlignment="1">
      <alignment horizontal="center" vertical="top"/>
    </xf>
    <xf numFmtId="166" fontId="2" fillId="0" borderId="39" xfId="0" applyNumberFormat="1" applyFont="1" applyFill="1" applyBorder="1" applyAlignment="1">
      <alignment horizontal="center" vertical="top"/>
    </xf>
    <xf numFmtId="166" fontId="1" fillId="0" borderId="40" xfId="0" applyNumberFormat="1" applyFont="1" applyFill="1" applyBorder="1" applyAlignment="1">
      <alignment horizontal="center" vertical="top"/>
    </xf>
    <xf numFmtId="166" fontId="2" fillId="0" borderId="41" xfId="0" applyNumberFormat="1" applyFont="1" applyFill="1" applyBorder="1" applyAlignment="1">
      <alignment horizontal="center" vertical="top"/>
    </xf>
    <xf numFmtId="166" fontId="1" fillId="0" borderId="40" xfId="0" applyNumberFormat="1" applyFont="1" applyFill="1" applyBorder="1" applyAlignment="1">
      <alignment horizontal="center" vertical="top"/>
    </xf>
    <xf numFmtId="166" fontId="2" fillId="0" borderId="38" xfId="0" applyNumberFormat="1" applyFont="1" applyFill="1" applyBorder="1" applyAlignment="1">
      <alignment horizontal="center" vertical="top"/>
    </xf>
    <xf numFmtId="166" fontId="2" fillId="0" borderId="42" xfId="0" applyNumberFormat="1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center" wrapText="1"/>
    </xf>
    <xf numFmtId="166" fontId="1" fillId="0" borderId="45" xfId="0" applyNumberFormat="1" applyFont="1" applyFill="1" applyBorder="1" applyAlignment="1">
      <alignment horizontal="center" vertical="top"/>
    </xf>
    <xf numFmtId="166" fontId="1" fillId="0" borderId="46" xfId="0" applyNumberFormat="1" applyFont="1" applyFill="1" applyBorder="1" applyAlignment="1">
      <alignment horizontal="center" vertical="top"/>
    </xf>
    <xf numFmtId="166" fontId="2" fillId="0" borderId="45" xfId="0" applyNumberFormat="1" applyFont="1" applyFill="1" applyBorder="1" applyAlignment="1">
      <alignment horizontal="center" vertical="top"/>
    </xf>
    <xf numFmtId="166" fontId="2" fillId="0" borderId="29" xfId="0" applyNumberFormat="1" applyFont="1" applyFill="1" applyBorder="1" applyAlignment="1">
      <alignment horizontal="center" vertical="top"/>
    </xf>
    <xf numFmtId="166" fontId="2" fillId="0" borderId="47" xfId="0" applyNumberFormat="1" applyFont="1" applyFill="1" applyBorder="1" applyAlignment="1">
      <alignment horizontal="center" vertical="top"/>
    </xf>
    <xf numFmtId="166" fontId="1" fillId="0" borderId="48" xfId="0" applyNumberFormat="1" applyFont="1" applyFill="1" applyBorder="1" applyAlignment="1">
      <alignment horizontal="center" vertical="top"/>
    </xf>
    <xf numFmtId="166" fontId="2" fillId="0" borderId="33" xfId="0" applyNumberFormat="1" applyFont="1" applyFill="1" applyBorder="1" applyAlignment="1">
      <alignment horizontal="center" vertical="top"/>
    </xf>
    <xf numFmtId="166" fontId="1" fillId="0" borderId="4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wrapText="1"/>
    </xf>
    <xf numFmtId="166" fontId="1" fillId="0" borderId="50" xfId="0" applyNumberFormat="1" applyFont="1" applyFill="1" applyBorder="1" applyAlignment="1">
      <alignment horizontal="center" vertical="top"/>
    </xf>
    <xf numFmtId="166" fontId="1" fillId="0" borderId="51" xfId="0" applyNumberFormat="1" applyFont="1" applyFill="1" applyBorder="1" applyAlignment="1">
      <alignment horizontal="center" vertical="top"/>
    </xf>
    <xf numFmtId="166" fontId="2" fillId="0" borderId="50" xfId="0" applyNumberFormat="1" applyFont="1" applyFill="1" applyBorder="1" applyAlignment="1">
      <alignment horizontal="center" vertical="top"/>
    </xf>
    <xf numFmtId="166" fontId="2" fillId="0" borderId="52" xfId="0" applyNumberFormat="1" applyFont="1" applyFill="1" applyBorder="1" applyAlignment="1">
      <alignment horizontal="center" vertical="top"/>
    </xf>
    <xf numFmtId="166" fontId="2" fillId="0" borderId="53" xfId="0" applyNumberFormat="1" applyFont="1" applyFill="1" applyBorder="1" applyAlignment="1">
      <alignment horizontal="center" vertical="top"/>
    </xf>
    <xf numFmtId="166" fontId="1" fillId="0" borderId="54" xfId="0" applyNumberFormat="1" applyFont="1" applyFill="1" applyBorder="1" applyAlignment="1">
      <alignment horizontal="center" vertical="top"/>
    </xf>
    <xf numFmtId="166" fontId="2" fillId="0" borderId="55" xfId="0" applyNumberFormat="1" applyFont="1" applyFill="1" applyBorder="1" applyAlignment="1">
      <alignment horizontal="center" vertical="top"/>
    </xf>
    <xf numFmtId="166" fontId="1" fillId="0" borderId="54" xfId="0" applyNumberFormat="1" applyFont="1" applyFill="1" applyBorder="1" applyAlignment="1">
      <alignment horizontal="center" vertical="top"/>
    </xf>
    <xf numFmtId="166" fontId="2" fillId="0" borderId="52" xfId="0" applyNumberFormat="1" applyFont="1" applyFill="1" applyBorder="1" applyAlignment="1">
      <alignment horizontal="center" vertical="top"/>
    </xf>
    <xf numFmtId="166" fontId="2" fillId="0" borderId="56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63"/>
  <sheetViews>
    <sheetView tabSelected="1" zoomScale="60" zoomScaleNormal="60" zoomScalePageLayoutView="0" workbookViewId="0" topLeftCell="A1">
      <selection activeCell="X7" sqref="X7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6.375" style="1" customWidth="1"/>
    <col min="5" max="5" width="6.75390625" style="1" customWidth="1"/>
    <col min="6" max="6" width="6.125" style="1" customWidth="1"/>
    <col min="7" max="7" width="5.75390625" style="1" customWidth="1"/>
    <col min="8" max="8" width="5.625" style="1" customWidth="1"/>
    <col min="9" max="9" width="8.25390625" style="1" customWidth="1"/>
    <col min="10" max="10" width="14.25390625" style="1" customWidth="1"/>
    <col min="11" max="15" width="21.875" style="1" hidden="1" customWidth="1"/>
    <col min="16" max="16" width="21.875" style="105" hidden="1" customWidth="1"/>
    <col min="17" max="17" width="22.875" style="105" hidden="1" customWidth="1"/>
    <col min="18" max="18" width="21.875" style="105" hidden="1" customWidth="1"/>
    <col min="19" max="19" width="22.875" style="105" hidden="1" customWidth="1"/>
    <col min="20" max="23" width="21.875" style="105" hidden="1" customWidth="1"/>
    <col min="24" max="24" width="22.75390625" style="105" customWidth="1"/>
    <col min="25" max="16384" width="9.125" style="1" customWidth="1"/>
  </cols>
  <sheetData>
    <row r="1" ht="37.5" customHeight="1">
      <c r="E1" s="1" t="s">
        <v>67</v>
      </c>
    </row>
    <row r="2" spans="5:24" ht="31.5" customHeight="1">
      <c r="E2" s="1" t="s">
        <v>45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106"/>
      <c r="Q2" s="106"/>
      <c r="R2" s="106"/>
      <c r="S2" s="106"/>
      <c r="T2" s="106"/>
      <c r="U2" s="106"/>
      <c r="V2" s="106"/>
      <c r="W2" s="106"/>
      <c r="X2" s="106"/>
    </row>
    <row r="3" spans="5:60" ht="33.75" customHeight="1">
      <c r="E3" s="170" t="s">
        <v>68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5:60" ht="27.75" customHeight="1"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ht="20.25" customHeight="1"/>
    <row r="6" ht="27" customHeight="1">
      <c r="E6" s="1" t="s">
        <v>50</v>
      </c>
    </row>
    <row r="7" ht="24.75" customHeight="1"/>
    <row r="8" spans="1:24" ht="43.5" customHeight="1">
      <c r="A8" s="168" t="s">
        <v>66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1:11" ht="18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1:24" ht="19.5" thickBot="1">
      <c r="K10" s="3"/>
      <c r="L10" s="3"/>
      <c r="M10" s="3"/>
      <c r="N10" s="3"/>
      <c r="O10" s="104"/>
      <c r="P10" s="107"/>
      <c r="Q10" s="108"/>
      <c r="R10" s="107"/>
      <c r="S10" s="108"/>
      <c r="T10" s="107"/>
      <c r="U10" s="107"/>
      <c r="V10" s="107"/>
      <c r="W10" s="107"/>
      <c r="X10" s="108" t="s">
        <v>46</v>
      </c>
    </row>
    <row r="11" spans="1:24" s="4" customFormat="1" ht="27" customHeight="1" thickBot="1">
      <c r="A11" s="171" t="s">
        <v>27</v>
      </c>
      <c r="B11" s="173" t="s">
        <v>51</v>
      </c>
      <c r="C11" s="175" t="s">
        <v>53</v>
      </c>
      <c r="D11" s="176"/>
      <c r="E11" s="176"/>
      <c r="F11" s="176"/>
      <c r="G11" s="176"/>
      <c r="H11" s="176"/>
      <c r="I11" s="176"/>
      <c r="J11" s="177"/>
      <c r="K11" s="82" t="s">
        <v>54</v>
      </c>
      <c r="L11" s="81" t="s">
        <v>55</v>
      </c>
      <c r="M11" s="82" t="s">
        <v>57</v>
      </c>
      <c r="N11" s="81" t="s">
        <v>56</v>
      </c>
      <c r="O11" s="125" t="s">
        <v>58</v>
      </c>
      <c r="P11" s="109" t="s">
        <v>56</v>
      </c>
      <c r="Q11" s="125" t="s">
        <v>59</v>
      </c>
      <c r="R11" s="109" t="s">
        <v>56</v>
      </c>
      <c r="S11" s="181" t="s">
        <v>60</v>
      </c>
      <c r="T11" s="163" t="s">
        <v>56</v>
      </c>
      <c r="U11" s="164"/>
      <c r="V11" s="164"/>
      <c r="W11" s="165"/>
      <c r="X11" s="166" t="s">
        <v>65</v>
      </c>
    </row>
    <row r="12" spans="1:24" s="4" customFormat="1" ht="132" customHeight="1" thickBot="1">
      <c r="A12" s="172"/>
      <c r="B12" s="174"/>
      <c r="C12" s="178"/>
      <c r="D12" s="179"/>
      <c r="E12" s="179"/>
      <c r="F12" s="179"/>
      <c r="G12" s="179"/>
      <c r="H12" s="179"/>
      <c r="I12" s="179"/>
      <c r="J12" s="180"/>
      <c r="K12" s="159"/>
      <c r="L12" s="158"/>
      <c r="M12" s="159"/>
      <c r="N12" s="158"/>
      <c r="O12" s="160"/>
      <c r="P12" s="161"/>
      <c r="Q12" s="160"/>
      <c r="R12" s="161"/>
      <c r="S12" s="182"/>
      <c r="T12" s="162" t="s">
        <v>61</v>
      </c>
      <c r="U12" s="162" t="s">
        <v>62</v>
      </c>
      <c r="V12" s="162" t="s">
        <v>63</v>
      </c>
      <c r="W12" s="162" t="s">
        <v>64</v>
      </c>
      <c r="X12" s="167"/>
    </row>
    <row r="13" spans="1:24" s="71" customFormat="1" ht="27" customHeight="1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83">
        <v>11</v>
      </c>
      <c r="L13" s="73">
        <v>12</v>
      </c>
      <c r="M13" s="83">
        <v>11</v>
      </c>
      <c r="N13" s="73">
        <v>12</v>
      </c>
      <c r="O13" s="83">
        <v>11</v>
      </c>
      <c r="P13" s="110">
        <v>12</v>
      </c>
      <c r="Q13" s="126">
        <v>11</v>
      </c>
      <c r="R13" s="110">
        <v>12</v>
      </c>
      <c r="S13" s="157">
        <v>11</v>
      </c>
      <c r="T13" s="146">
        <v>12</v>
      </c>
      <c r="U13" s="126">
        <v>13</v>
      </c>
      <c r="V13" s="157">
        <v>14</v>
      </c>
      <c r="W13" s="126">
        <v>15</v>
      </c>
      <c r="X13" s="137">
        <v>11</v>
      </c>
    </row>
    <row r="14" spans="1:24" s="13" customFormat="1" ht="42" customHeight="1" thickBot="1">
      <c r="A14" s="53"/>
      <c r="B14" s="54" t="s">
        <v>32</v>
      </c>
      <c r="C14" s="57" t="s">
        <v>0</v>
      </c>
      <c r="D14" s="58" t="s">
        <v>1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4</v>
      </c>
      <c r="J14" s="58" t="s">
        <v>0</v>
      </c>
      <c r="K14" s="84">
        <f aca="true" t="shared" si="0" ref="K14:Q14">K15+K20+K25+K34</f>
        <v>119160.79999999981</v>
      </c>
      <c r="L14" s="94">
        <f t="shared" si="0"/>
        <v>0</v>
      </c>
      <c r="M14" s="84">
        <f t="shared" si="0"/>
        <v>119160.79999999981</v>
      </c>
      <c r="N14" s="94">
        <f t="shared" si="0"/>
        <v>12279.453269999998</v>
      </c>
      <c r="O14" s="84">
        <f t="shared" si="0"/>
        <v>131440.20926999953</v>
      </c>
      <c r="P14" s="111">
        <f t="shared" si="0"/>
        <v>50000</v>
      </c>
      <c r="Q14" s="127">
        <f t="shared" si="0"/>
        <v>181440.20926999953</v>
      </c>
      <c r="R14" s="111">
        <f aca="true" t="shared" si="1" ref="R14:X14">R15+R20+R25+R34</f>
        <v>0</v>
      </c>
      <c r="S14" s="111">
        <f t="shared" si="1"/>
        <v>181440.2532699993</v>
      </c>
      <c r="T14" s="147">
        <f t="shared" si="1"/>
        <v>0</v>
      </c>
      <c r="U14" s="147">
        <f t="shared" si="1"/>
        <v>1089.80613</v>
      </c>
      <c r="V14" s="147">
        <f t="shared" si="1"/>
        <v>0</v>
      </c>
      <c r="W14" s="147">
        <f t="shared" si="1"/>
        <v>60000</v>
      </c>
      <c r="X14" s="138">
        <f t="shared" si="1"/>
        <v>242530.05939999875</v>
      </c>
    </row>
    <row r="15" spans="1:24" s="13" customFormat="1" ht="32.25" customHeight="1">
      <c r="A15" s="31" t="s">
        <v>28</v>
      </c>
      <c r="B15" s="32" t="s">
        <v>29</v>
      </c>
      <c r="C15" s="33" t="s">
        <v>0</v>
      </c>
      <c r="D15" s="34" t="s">
        <v>1</v>
      </c>
      <c r="E15" s="34" t="s">
        <v>2</v>
      </c>
      <c r="F15" s="34" t="s">
        <v>3</v>
      </c>
      <c r="G15" s="34" t="s">
        <v>3</v>
      </c>
      <c r="H15" s="34" t="s">
        <v>3</v>
      </c>
      <c r="I15" s="34" t="s">
        <v>4</v>
      </c>
      <c r="J15" s="34" t="s">
        <v>0</v>
      </c>
      <c r="K15" s="85">
        <f aca="true" t="shared" si="2" ref="K15:Q15">K16-K18</f>
        <v>119160.79999999981</v>
      </c>
      <c r="L15" s="95">
        <f t="shared" si="2"/>
        <v>0</v>
      </c>
      <c r="M15" s="85">
        <f t="shared" si="2"/>
        <v>119160.79999999981</v>
      </c>
      <c r="N15" s="95">
        <f t="shared" si="2"/>
        <v>0</v>
      </c>
      <c r="O15" s="85">
        <f t="shared" si="2"/>
        <v>119160.79999999981</v>
      </c>
      <c r="P15" s="112">
        <f>P16-P18</f>
        <v>0</v>
      </c>
      <c r="Q15" s="128">
        <f t="shared" si="2"/>
        <v>119160.79999999981</v>
      </c>
      <c r="R15" s="112">
        <f aca="true" t="shared" si="3" ref="R15:X15">R16-R18</f>
        <v>0</v>
      </c>
      <c r="S15" s="112">
        <f t="shared" si="3"/>
        <v>119160.79999999981</v>
      </c>
      <c r="T15" s="148">
        <f t="shared" si="3"/>
        <v>0</v>
      </c>
      <c r="U15" s="148">
        <f t="shared" si="3"/>
        <v>0</v>
      </c>
      <c r="V15" s="148">
        <f t="shared" si="3"/>
        <v>0</v>
      </c>
      <c r="W15" s="148">
        <f t="shared" si="3"/>
        <v>60000</v>
      </c>
      <c r="X15" s="139">
        <f t="shared" si="3"/>
        <v>179160.7999999998</v>
      </c>
    </row>
    <row r="16" spans="1:24" s="13" customFormat="1" ht="39.75" customHeight="1">
      <c r="A16" s="5" t="s">
        <v>5</v>
      </c>
      <c r="B16" s="6" t="s">
        <v>30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3</v>
      </c>
      <c r="H16" s="7" t="s">
        <v>3</v>
      </c>
      <c r="I16" s="7" t="s">
        <v>4</v>
      </c>
      <c r="J16" s="46">
        <v>700</v>
      </c>
      <c r="K16" s="86">
        <f aca="true" t="shared" si="4" ref="K16:X16">K17</f>
        <v>3052045.3</v>
      </c>
      <c r="L16" s="96">
        <f t="shared" si="4"/>
        <v>0</v>
      </c>
      <c r="M16" s="86">
        <f t="shared" si="4"/>
        <v>3052045.3</v>
      </c>
      <c r="N16" s="96">
        <f t="shared" si="4"/>
        <v>0</v>
      </c>
      <c r="O16" s="86">
        <f t="shared" si="4"/>
        <v>3052045.3</v>
      </c>
      <c r="P16" s="113">
        <f>P17</f>
        <v>0</v>
      </c>
      <c r="Q16" s="129">
        <f t="shared" si="4"/>
        <v>3052045.3</v>
      </c>
      <c r="R16" s="113">
        <f>R17</f>
        <v>0</v>
      </c>
      <c r="S16" s="113">
        <f t="shared" si="4"/>
        <v>3052045.3</v>
      </c>
      <c r="T16" s="149">
        <f>T17</f>
        <v>0</v>
      </c>
      <c r="U16" s="149">
        <f>U17</f>
        <v>0</v>
      </c>
      <c r="V16" s="149">
        <f>V17</f>
        <v>0</v>
      </c>
      <c r="W16" s="149">
        <f>W17</f>
        <v>60000</v>
      </c>
      <c r="X16" s="140">
        <f t="shared" si="4"/>
        <v>3112045.3</v>
      </c>
    </row>
    <row r="17" spans="1:24" s="13" customFormat="1" ht="39" customHeight="1">
      <c r="A17" s="16"/>
      <c r="B17" s="15" t="s">
        <v>31</v>
      </c>
      <c r="C17" s="8">
        <v>111</v>
      </c>
      <c r="D17" s="8" t="s">
        <v>1</v>
      </c>
      <c r="E17" s="8" t="s">
        <v>2</v>
      </c>
      <c r="F17" s="8" t="s">
        <v>3</v>
      </c>
      <c r="G17" s="8" t="s">
        <v>3</v>
      </c>
      <c r="H17" s="8" t="s">
        <v>21</v>
      </c>
      <c r="I17" s="8" t="s">
        <v>4</v>
      </c>
      <c r="J17" s="47">
        <v>710</v>
      </c>
      <c r="K17" s="87">
        <v>3052045.3</v>
      </c>
      <c r="L17" s="97"/>
      <c r="M17" s="87">
        <f>K17+L17</f>
        <v>3052045.3</v>
      </c>
      <c r="N17" s="97"/>
      <c r="O17" s="87">
        <f>M17+N17</f>
        <v>3052045.3</v>
      </c>
      <c r="P17" s="114"/>
      <c r="Q17" s="130">
        <f>O17+P17</f>
        <v>3052045.3</v>
      </c>
      <c r="R17" s="114"/>
      <c r="S17" s="114">
        <f>Q17+R17</f>
        <v>3052045.3</v>
      </c>
      <c r="T17" s="150"/>
      <c r="U17" s="150"/>
      <c r="V17" s="150"/>
      <c r="W17" s="150">
        <v>60000</v>
      </c>
      <c r="X17" s="141">
        <f>S17+T17+U17+V17+W17</f>
        <v>3112045.3</v>
      </c>
    </row>
    <row r="18" spans="1:24" s="13" customFormat="1" ht="43.5" customHeight="1">
      <c r="A18" s="9" t="s">
        <v>7</v>
      </c>
      <c r="B18" s="10" t="s">
        <v>34</v>
      </c>
      <c r="C18" s="11" t="s">
        <v>0</v>
      </c>
      <c r="D18" s="12" t="s">
        <v>1</v>
      </c>
      <c r="E18" s="12" t="s">
        <v>2</v>
      </c>
      <c r="F18" s="12" t="s">
        <v>3</v>
      </c>
      <c r="G18" s="12" t="s">
        <v>3</v>
      </c>
      <c r="H18" s="12" t="s">
        <v>3</v>
      </c>
      <c r="I18" s="12" t="s">
        <v>4</v>
      </c>
      <c r="J18" s="48">
        <v>800</v>
      </c>
      <c r="K18" s="88">
        <f aca="true" t="shared" si="5" ref="K18:X18">K19</f>
        <v>2932884.5</v>
      </c>
      <c r="L18" s="98">
        <f t="shared" si="5"/>
        <v>0</v>
      </c>
      <c r="M18" s="88">
        <f t="shared" si="5"/>
        <v>2932884.5</v>
      </c>
      <c r="N18" s="98">
        <f t="shared" si="5"/>
        <v>0</v>
      </c>
      <c r="O18" s="88">
        <f t="shared" si="5"/>
        <v>2932884.5</v>
      </c>
      <c r="P18" s="115">
        <f t="shared" si="5"/>
        <v>0</v>
      </c>
      <c r="Q18" s="131">
        <f t="shared" si="5"/>
        <v>2932884.5</v>
      </c>
      <c r="R18" s="115">
        <f t="shared" si="5"/>
        <v>0</v>
      </c>
      <c r="S18" s="115">
        <f t="shared" si="5"/>
        <v>2932884.5</v>
      </c>
      <c r="T18" s="151">
        <f t="shared" si="5"/>
        <v>0</v>
      </c>
      <c r="U18" s="151">
        <f t="shared" si="5"/>
        <v>0</v>
      </c>
      <c r="V18" s="151">
        <f t="shared" si="5"/>
        <v>0</v>
      </c>
      <c r="W18" s="151">
        <f t="shared" si="5"/>
        <v>0</v>
      </c>
      <c r="X18" s="142">
        <f t="shared" si="5"/>
        <v>2932884.5</v>
      </c>
    </row>
    <row r="19" spans="1:24" s="13" customFormat="1" ht="42.75" customHeight="1">
      <c r="A19" s="5"/>
      <c r="B19" s="6" t="s">
        <v>33</v>
      </c>
      <c r="C19" s="14">
        <v>111</v>
      </c>
      <c r="D19" s="14" t="s">
        <v>1</v>
      </c>
      <c r="E19" s="14" t="s">
        <v>2</v>
      </c>
      <c r="F19" s="14" t="s">
        <v>3</v>
      </c>
      <c r="G19" s="14" t="s">
        <v>3</v>
      </c>
      <c r="H19" s="14" t="s">
        <v>21</v>
      </c>
      <c r="I19" s="14" t="s">
        <v>4</v>
      </c>
      <c r="J19" s="49">
        <v>810</v>
      </c>
      <c r="K19" s="86">
        <v>2932884.5</v>
      </c>
      <c r="L19" s="96"/>
      <c r="M19" s="86">
        <f>K19+L19</f>
        <v>2932884.5</v>
      </c>
      <c r="N19" s="96"/>
      <c r="O19" s="86">
        <f>M19+N19</f>
        <v>2932884.5</v>
      </c>
      <c r="P19" s="113"/>
      <c r="Q19" s="129">
        <f>O19+P19</f>
        <v>2932884.5</v>
      </c>
      <c r="R19" s="113"/>
      <c r="S19" s="113">
        <f>Q19+R19</f>
        <v>2932884.5</v>
      </c>
      <c r="T19" s="149"/>
      <c r="U19" s="149"/>
      <c r="V19" s="149"/>
      <c r="W19" s="149"/>
      <c r="X19" s="140">
        <f>S19+T19+U19+V19+W19</f>
        <v>2932884.5</v>
      </c>
    </row>
    <row r="20" spans="1:24" s="59" customFormat="1" ht="45" customHeight="1">
      <c r="A20" s="55" t="s">
        <v>35</v>
      </c>
      <c r="B20" s="56" t="s">
        <v>36</v>
      </c>
      <c r="C20" s="57" t="s">
        <v>0</v>
      </c>
      <c r="D20" s="58" t="s">
        <v>1</v>
      </c>
      <c r="E20" s="58" t="s">
        <v>6</v>
      </c>
      <c r="F20" s="58" t="s">
        <v>3</v>
      </c>
      <c r="G20" s="58" t="s">
        <v>3</v>
      </c>
      <c r="H20" s="58" t="s">
        <v>3</v>
      </c>
      <c r="I20" s="58" t="s">
        <v>4</v>
      </c>
      <c r="J20" s="58" t="s">
        <v>0</v>
      </c>
      <c r="K20" s="89">
        <f aca="true" t="shared" si="6" ref="K20:Q20">K21-K23</f>
        <v>0</v>
      </c>
      <c r="L20" s="99">
        <f t="shared" si="6"/>
        <v>0</v>
      </c>
      <c r="M20" s="89">
        <f t="shared" si="6"/>
        <v>0</v>
      </c>
      <c r="N20" s="99">
        <f t="shared" si="6"/>
        <v>0</v>
      </c>
      <c r="O20" s="89">
        <f t="shared" si="6"/>
        <v>0</v>
      </c>
      <c r="P20" s="116">
        <f t="shared" si="6"/>
        <v>50000</v>
      </c>
      <c r="Q20" s="132">
        <f t="shared" si="6"/>
        <v>50000</v>
      </c>
      <c r="R20" s="116">
        <f aca="true" t="shared" si="7" ref="R20:X20">R21-R23</f>
        <v>0</v>
      </c>
      <c r="S20" s="116">
        <f t="shared" si="7"/>
        <v>50000</v>
      </c>
      <c r="T20" s="152">
        <f t="shared" si="7"/>
        <v>0</v>
      </c>
      <c r="U20" s="152">
        <f t="shared" si="7"/>
        <v>0</v>
      </c>
      <c r="V20" s="152">
        <f t="shared" si="7"/>
        <v>0</v>
      </c>
      <c r="W20" s="152">
        <f t="shared" si="7"/>
        <v>0</v>
      </c>
      <c r="X20" s="143">
        <f t="shared" si="7"/>
        <v>50000</v>
      </c>
    </row>
    <row r="21" spans="1:24" s="13" customFormat="1" ht="42" customHeight="1">
      <c r="A21" s="5" t="s">
        <v>8</v>
      </c>
      <c r="B21" s="6" t="s">
        <v>37</v>
      </c>
      <c r="C21" s="7" t="s">
        <v>0</v>
      </c>
      <c r="D21" s="7" t="s">
        <v>1</v>
      </c>
      <c r="E21" s="7" t="s">
        <v>6</v>
      </c>
      <c r="F21" s="7" t="s">
        <v>1</v>
      </c>
      <c r="G21" s="7" t="s">
        <v>3</v>
      </c>
      <c r="H21" s="7" t="s">
        <v>3</v>
      </c>
      <c r="I21" s="7" t="s">
        <v>4</v>
      </c>
      <c r="J21" s="46">
        <v>700</v>
      </c>
      <c r="K21" s="86">
        <f aca="true" t="shared" si="8" ref="K21:X21">K22</f>
        <v>1000000</v>
      </c>
      <c r="L21" s="96">
        <f t="shared" si="8"/>
        <v>0</v>
      </c>
      <c r="M21" s="86">
        <f t="shared" si="8"/>
        <v>1000000</v>
      </c>
      <c r="N21" s="96">
        <f t="shared" si="8"/>
        <v>0</v>
      </c>
      <c r="O21" s="86">
        <f t="shared" si="8"/>
        <v>1000000</v>
      </c>
      <c r="P21" s="113">
        <f t="shared" si="8"/>
        <v>50000</v>
      </c>
      <c r="Q21" s="129">
        <f t="shared" si="8"/>
        <v>1050000</v>
      </c>
      <c r="R21" s="113">
        <f t="shared" si="8"/>
        <v>0</v>
      </c>
      <c r="S21" s="113">
        <f t="shared" si="8"/>
        <v>1050000</v>
      </c>
      <c r="T21" s="149">
        <f t="shared" si="8"/>
        <v>0</v>
      </c>
      <c r="U21" s="149">
        <f t="shared" si="8"/>
        <v>0</v>
      </c>
      <c r="V21" s="149">
        <f t="shared" si="8"/>
        <v>-782129</v>
      </c>
      <c r="W21" s="149">
        <f t="shared" si="8"/>
        <v>-5000</v>
      </c>
      <c r="X21" s="140">
        <f t="shared" si="8"/>
        <v>262871</v>
      </c>
    </row>
    <row r="22" spans="1:24" s="13" customFormat="1" ht="60" customHeight="1">
      <c r="A22" s="16"/>
      <c r="B22" s="15" t="s">
        <v>44</v>
      </c>
      <c r="C22" s="8">
        <v>111</v>
      </c>
      <c r="D22" s="8" t="s">
        <v>1</v>
      </c>
      <c r="E22" s="8" t="s">
        <v>6</v>
      </c>
      <c r="F22" s="11" t="s">
        <v>1</v>
      </c>
      <c r="G22" s="8" t="s">
        <v>3</v>
      </c>
      <c r="H22" s="8" t="s">
        <v>21</v>
      </c>
      <c r="I22" s="8" t="s">
        <v>4</v>
      </c>
      <c r="J22" s="47">
        <v>710</v>
      </c>
      <c r="K22" s="87">
        <v>1000000</v>
      </c>
      <c r="L22" s="97"/>
      <c r="M22" s="87">
        <f>K22+L22</f>
        <v>1000000</v>
      </c>
      <c r="N22" s="97"/>
      <c r="O22" s="87">
        <f>M22+N22</f>
        <v>1000000</v>
      </c>
      <c r="P22" s="114">
        <v>50000</v>
      </c>
      <c r="Q22" s="130">
        <f>O22+P22</f>
        <v>1050000</v>
      </c>
      <c r="R22" s="114"/>
      <c r="S22" s="114">
        <f>Q22+R22</f>
        <v>1050000</v>
      </c>
      <c r="T22" s="150"/>
      <c r="U22" s="150"/>
      <c r="V22" s="150">
        <v>-782129</v>
      </c>
      <c r="W22" s="150">
        <v>-5000</v>
      </c>
      <c r="X22" s="141">
        <f>S22+T22+U22+V22+W22</f>
        <v>262871</v>
      </c>
    </row>
    <row r="23" spans="1:24" s="13" customFormat="1" ht="58.5" customHeight="1">
      <c r="A23" s="16" t="s">
        <v>38</v>
      </c>
      <c r="B23" s="15" t="s">
        <v>39</v>
      </c>
      <c r="C23" s="11" t="s">
        <v>0</v>
      </c>
      <c r="D23" s="11" t="s">
        <v>1</v>
      </c>
      <c r="E23" s="11" t="s">
        <v>6</v>
      </c>
      <c r="F23" s="11" t="s">
        <v>1</v>
      </c>
      <c r="G23" s="11" t="s">
        <v>3</v>
      </c>
      <c r="H23" s="11" t="s">
        <v>3</v>
      </c>
      <c r="I23" s="11" t="s">
        <v>4</v>
      </c>
      <c r="J23" s="50">
        <v>800</v>
      </c>
      <c r="K23" s="87">
        <f aca="true" t="shared" si="9" ref="K23:X23">K24</f>
        <v>1000000</v>
      </c>
      <c r="L23" s="97">
        <f t="shared" si="9"/>
        <v>0</v>
      </c>
      <c r="M23" s="87">
        <f t="shared" si="9"/>
        <v>1000000</v>
      </c>
      <c r="N23" s="97">
        <f t="shared" si="9"/>
        <v>0</v>
      </c>
      <c r="O23" s="87">
        <f t="shared" si="9"/>
        <v>1000000</v>
      </c>
      <c r="P23" s="114">
        <f t="shared" si="9"/>
        <v>0</v>
      </c>
      <c r="Q23" s="130">
        <f t="shared" si="9"/>
        <v>1000000</v>
      </c>
      <c r="R23" s="114">
        <f t="shared" si="9"/>
        <v>0</v>
      </c>
      <c r="S23" s="114">
        <f t="shared" si="9"/>
        <v>1000000</v>
      </c>
      <c r="T23" s="150">
        <f t="shared" si="9"/>
        <v>0</v>
      </c>
      <c r="U23" s="150">
        <f t="shared" si="9"/>
        <v>0</v>
      </c>
      <c r="V23" s="150">
        <f t="shared" si="9"/>
        <v>-782129</v>
      </c>
      <c r="W23" s="150">
        <f t="shared" si="9"/>
        <v>-5000</v>
      </c>
      <c r="X23" s="141">
        <f t="shared" si="9"/>
        <v>212871</v>
      </c>
    </row>
    <row r="24" spans="1:24" s="13" customFormat="1" ht="60" customHeight="1">
      <c r="A24" s="17"/>
      <c r="B24" s="18" t="s">
        <v>40</v>
      </c>
      <c r="C24" s="14">
        <v>111</v>
      </c>
      <c r="D24" s="14" t="s">
        <v>1</v>
      </c>
      <c r="E24" s="14" t="s">
        <v>6</v>
      </c>
      <c r="F24" s="19" t="s">
        <v>1</v>
      </c>
      <c r="G24" s="14" t="s">
        <v>3</v>
      </c>
      <c r="H24" s="14" t="s">
        <v>21</v>
      </c>
      <c r="I24" s="14" t="s">
        <v>4</v>
      </c>
      <c r="J24" s="49">
        <v>810</v>
      </c>
      <c r="K24" s="90">
        <v>1000000</v>
      </c>
      <c r="L24" s="100"/>
      <c r="M24" s="90">
        <f>K24+L24</f>
        <v>1000000</v>
      </c>
      <c r="N24" s="100"/>
      <c r="O24" s="90">
        <f>M24+N24</f>
        <v>1000000</v>
      </c>
      <c r="P24" s="117"/>
      <c r="Q24" s="133">
        <f>O24+P24</f>
        <v>1000000</v>
      </c>
      <c r="R24" s="117"/>
      <c r="S24" s="117">
        <f>Q24+R24</f>
        <v>1000000</v>
      </c>
      <c r="T24" s="153"/>
      <c r="U24" s="153"/>
      <c r="V24" s="153">
        <v>-782129</v>
      </c>
      <c r="W24" s="153">
        <v>-5000</v>
      </c>
      <c r="X24" s="144">
        <f>S24+T24+U24+V24+W24</f>
        <v>212871</v>
      </c>
    </row>
    <row r="25" spans="1:24" s="13" customFormat="1" ht="25.5" customHeight="1">
      <c r="A25" s="60" t="s">
        <v>18</v>
      </c>
      <c r="B25" s="61" t="s">
        <v>52</v>
      </c>
      <c r="C25" s="62" t="s">
        <v>0</v>
      </c>
      <c r="D25" s="58" t="s">
        <v>1</v>
      </c>
      <c r="E25" s="58" t="s">
        <v>41</v>
      </c>
      <c r="F25" s="58" t="s">
        <v>3</v>
      </c>
      <c r="G25" s="58" t="s">
        <v>3</v>
      </c>
      <c r="H25" s="58" t="s">
        <v>3</v>
      </c>
      <c r="I25" s="58" t="s">
        <v>4</v>
      </c>
      <c r="J25" s="58" t="s">
        <v>0</v>
      </c>
      <c r="K25" s="91">
        <f aca="true" t="shared" si="10" ref="K25:Q25">K30-K26</f>
        <v>0</v>
      </c>
      <c r="L25" s="101">
        <f t="shared" si="10"/>
        <v>0</v>
      </c>
      <c r="M25" s="91">
        <f t="shared" si="10"/>
        <v>0</v>
      </c>
      <c r="N25" s="101">
        <f t="shared" si="10"/>
        <v>12279.453269999998</v>
      </c>
      <c r="O25" s="91">
        <f t="shared" si="10"/>
        <v>12279.409269999713</v>
      </c>
      <c r="P25" s="118">
        <f t="shared" si="10"/>
        <v>0</v>
      </c>
      <c r="Q25" s="134">
        <f t="shared" si="10"/>
        <v>12279.409269999713</v>
      </c>
      <c r="R25" s="118">
        <f aca="true" t="shared" si="11" ref="R25:X25">R30-R26</f>
        <v>0</v>
      </c>
      <c r="S25" s="118">
        <f t="shared" si="11"/>
        <v>12279.453269999474</v>
      </c>
      <c r="T25" s="154">
        <f t="shared" si="11"/>
        <v>0</v>
      </c>
      <c r="U25" s="154">
        <f t="shared" si="11"/>
        <v>1089.80613</v>
      </c>
      <c r="V25" s="154">
        <f t="shared" si="11"/>
        <v>0</v>
      </c>
      <c r="W25" s="154">
        <f t="shared" si="11"/>
        <v>0</v>
      </c>
      <c r="X25" s="145">
        <f t="shared" si="11"/>
        <v>13369.259399998933</v>
      </c>
    </row>
    <row r="26" spans="1:24" s="63" customFormat="1" ht="18.75">
      <c r="A26" s="5" t="s">
        <v>22</v>
      </c>
      <c r="B26" s="35" t="s">
        <v>9</v>
      </c>
      <c r="C26" s="12" t="s">
        <v>0</v>
      </c>
      <c r="D26" s="36" t="s">
        <v>1</v>
      </c>
      <c r="E26" s="36" t="s">
        <v>41</v>
      </c>
      <c r="F26" s="7" t="s">
        <v>3</v>
      </c>
      <c r="G26" s="7" t="s">
        <v>3</v>
      </c>
      <c r="H26" s="7" t="s">
        <v>3</v>
      </c>
      <c r="I26" s="7" t="s">
        <v>4</v>
      </c>
      <c r="J26" s="7" t="s">
        <v>23</v>
      </c>
      <c r="K26" s="86">
        <f>K27</f>
        <v>8405100.1</v>
      </c>
      <c r="L26" s="96">
        <f aca="true" t="shared" si="12" ref="L26:X28">L27</f>
        <v>200000</v>
      </c>
      <c r="M26" s="86">
        <f t="shared" si="12"/>
        <v>8605100.1</v>
      </c>
      <c r="N26" s="96">
        <f t="shared" si="12"/>
        <v>71517.08673</v>
      </c>
      <c r="O26" s="86">
        <f t="shared" si="12"/>
        <v>8676617.18673</v>
      </c>
      <c r="P26" s="113">
        <f t="shared" si="12"/>
        <v>63550</v>
      </c>
      <c r="Q26" s="129">
        <f t="shared" si="12"/>
        <v>8740167.18673</v>
      </c>
      <c r="R26" s="113">
        <f t="shared" si="12"/>
        <v>3220.15394</v>
      </c>
      <c r="S26" s="113">
        <f t="shared" si="12"/>
        <v>9193387.340669999</v>
      </c>
      <c r="T26" s="149">
        <f t="shared" si="12"/>
        <v>112944.78279999999</v>
      </c>
      <c r="U26" s="149">
        <f t="shared" si="12"/>
        <v>-1089.80613</v>
      </c>
      <c r="V26" s="149">
        <f t="shared" si="12"/>
        <v>-782129</v>
      </c>
      <c r="W26" s="149">
        <f t="shared" si="12"/>
        <v>-5000</v>
      </c>
      <c r="X26" s="140">
        <f t="shared" si="12"/>
        <v>8518113.31734</v>
      </c>
    </row>
    <row r="27" spans="1:24" s="64" customFormat="1" ht="18.75">
      <c r="A27" s="21"/>
      <c r="B27" s="37" t="s">
        <v>11</v>
      </c>
      <c r="C27" s="11" t="s">
        <v>0</v>
      </c>
      <c r="D27" s="11" t="s">
        <v>1</v>
      </c>
      <c r="E27" s="11" t="s">
        <v>41</v>
      </c>
      <c r="F27" s="8" t="s">
        <v>2</v>
      </c>
      <c r="G27" s="8" t="s">
        <v>3</v>
      </c>
      <c r="H27" s="8" t="s">
        <v>3</v>
      </c>
      <c r="I27" s="8" t="s">
        <v>4</v>
      </c>
      <c r="J27" s="8" t="s">
        <v>23</v>
      </c>
      <c r="K27" s="92">
        <f>K28</f>
        <v>8405100.1</v>
      </c>
      <c r="L27" s="102">
        <f t="shared" si="12"/>
        <v>200000</v>
      </c>
      <c r="M27" s="92">
        <f t="shared" si="12"/>
        <v>8605100.1</v>
      </c>
      <c r="N27" s="102">
        <f t="shared" si="12"/>
        <v>71517.08673</v>
      </c>
      <c r="O27" s="92">
        <f t="shared" si="12"/>
        <v>8676617.18673</v>
      </c>
      <c r="P27" s="119">
        <f t="shared" si="12"/>
        <v>63550</v>
      </c>
      <c r="Q27" s="135">
        <f t="shared" si="12"/>
        <v>8740167.18673</v>
      </c>
      <c r="R27" s="119">
        <f t="shared" si="12"/>
        <v>3220.15394</v>
      </c>
      <c r="S27" s="119">
        <f t="shared" si="12"/>
        <v>9193387.340669999</v>
      </c>
      <c r="T27" s="155">
        <f t="shared" si="12"/>
        <v>112944.78279999999</v>
      </c>
      <c r="U27" s="155">
        <f t="shared" si="12"/>
        <v>-1089.80613</v>
      </c>
      <c r="V27" s="155">
        <f t="shared" si="12"/>
        <v>-782129</v>
      </c>
      <c r="W27" s="155">
        <f t="shared" si="12"/>
        <v>-5000</v>
      </c>
      <c r="X27" s="123">
        <f t="shared" si="12"/>
        <v>8518113.31734</v>
      </c>
    </row>
    <row r="28" spans="1:24" s="64" customFormat="1" ht="19.5" customHeight="1">
      <c r="A28" s="21"/>
      <c r="B28" s="37" t="s">
        <v>12</v>
      </c>
      <c r="C28" s="11" t="s">
        <v>0</v>
      </c>
      <c r="D28" s="11" t="s">
        <v>1</v>
      </c>
      <c r="E28" s="11" t="s">
        <v>41</v>
      </c>
      <c r="F28" s="8" t="s">
        <v>2</v>
      </c>
      <c r="G28" s="8" t="s">
        <v>1</v>
      </c>
      <c r="H28" s="8" t="s">
        <v>3</v>
      </c>
      <c r="I28" s="8" t="s">
        <v>4</v>
      </c>
      <c r="J28" s="8">
        <v>510</v>
      </c>
      <c r="K28" s="92">
        <f>K29</f>
        <v>8405100.1</v>
      </c>
      <c r="L28" s="102">
        <f t="shared" si="12"/>
        <v>200000</v>
      </c>
      <c r="M28" s="92">
        <f t="shared" si="12"/>
        <v>8605100.1</v>
      </c>
      <c r="N28" s="102">
        <f t="shared" si="12"/>
        <v>71517.08673</v>
      </c>
      <c r="O28" s="92">
        <f t="shared" si="12"/>
        <v>8676617.18673</v>
      </c>
      <c r="P28" s="119">
        <f t="shared" si="12"/>
        <v>63550</v>
      </c>
      <c r="Q28" s="135">
        <f t="shared" si="12"/>
        <v>8740167.18673</v>
      </c>
      <c r="R28" s="119">
        <f t="shared" si="12"/>
        <v>3220.15394</v>
      </c>
      <c r="S28" s="119">
        <f t="shared" si="12"/>
        <v>9193387.340669999</v>
      </c>
      <c r="T28" s="155">
        <f t="shared" si="12"/>
        <v>112944.78279999999</v>
      </c>
      <c r="U28" s="155">
        <f t="shared" si="12"/>
        <v>-1089.80613</v>
      </c>
      <c r="V28" s="155">
        <f t="shared" si="12"/>
        <v>-782129</v>
      </c>
      <c r="W28" s="155">
        <f t="shared" si="12"/>
        <v>-5000</v>
      </c>
      <c r="X28" s="123">
        <f t="shared" si="12"/>
        <v>8518113.31734</v>
      </c>
    </row>
    <row r="29" spans="1:24" s="64" customFormat="1" ht="37.5">
      <c r="A29" s="21"/>
      <c r="B29" s="38" t="s">
        <v>25</v>
      </c>
      <c r="C29" s="8">
        <v>111</v>
      </c>
      <c r="D29" s="11" t="s">
        <v>1</v>
      </c>
      <c r="E29" s="11" t="s">
        <v>41</v>
      </c>
      <c r="F29" s="8" t="s">
        <v>2</v>
      </c>
      <c r="G29" s="8" t="s">
        <v>1</v>
      </c>
      <c r="H29" s="8" t="s">
        <v>21</v>
      </c>
      <c r="I29" s="8" t="s">
        <v>4</v>
      </c>
      <c r="J29" s="8" t="s">
        <v>10</v>
      </c>
      <c r="K29" s="92">
        <v>8405100.1</v>
      </c>
      <c r="L29" s="102">
        <v>200000</v>
      </c>
      <c r="M29" s="92">
        <f>K29+L29</f>
        <v>8605100.1</v>
      </c>
      <c r="N29" s="102">
        <v>71517.08673</v>
      </c>
      <c r="O29" s="92">
        <f>M29+N29</f>
        <v>8676617.18673</v>
      </c>
      <c r="P29" s="119">
        <v>63550</v>
      </c>
      <c r="Q29" s="135">
        <f>O29+P29</f>
        <v>8740167.18673</v>
      </c>
      <c r="R29" s="119">
        <v>3220.15394</v>
      </c>
      <c r="S29" s="119">
        <f>Q29+R29+450000</f>
        <v>9193387.340669999</v>
      </c>
      <c r="T29" s="155">
        <v>112944.78279999999</v>
      </c>
      <c r="U29" s="155">
        <v>-1089.80613</v>
      </c>
      <c r="V29" s="155">
        <v>-782129</v>
      </c>
      <c r="W29" s="155">
        <v>-5000</v>
      </c>
      <c r="X29" s="123">
        <f>S29+T29+U29+V29+W29</f>
        <v>8518113.31734</v>
      </c>
    </row>
    <row r="30" spans="1:24" s="63" customFormat="1" ht="18.75">
      <c r="A30" s="16" t="s">
        <v>42</v>
      </c>
      <c r="B30" s="39" t="s">
        <v>13</v>
      </c>
      <c r="C30" s="11" t="s">
        <v>0</v>
      </c>
      <c r="D30" s="11" t="s">
        <v>1</v>
      </c>
      <c r="E30" s="11" t="s">
        <v>41</v>
      </c>
      <c r="F30" s="11" t="s">
        <v>3</v>
      </c>
      <c r="G30" s="11" t="s">
        <v>3</v>
      </c>
      <c r="H30" s="11" t="s">
        <v>3</v>
      </c>
      <c r="I30" s="11" t="s">
        <v>4</v>
      </c>
      <c r="J30" s="11" t="s">
        <v>24</v>
      </c>
      <c r="K30" s="87">
        <f>K31</f>
        <v>8405100.1</v>
      </c>
      <c r="L30" s="97">
        <f aca="true" t="shared" si="13" ref="L30:X32">L31</f>
        <v>200000</v>
      </c>
      <c r="M30" s="87">
        <f t="shared" si="13"/>
        <v>8605100.1</v>
      </c>
      <c r="N30" s="97">
        <f t="shared" si="13"/>
        <v>83796.54</v>
      </c>
      <c r="O30" s="87">
        <f t="shared" si="13"/>
        <v>8688896.595999999</v>
      </c>
      <c r="P30" s="114">
        <f t="shared" si="13"/>
        <v>63550</v>
      </c>
      <c r="Q30" s="130">
        <f t="shared" si="13"/>
        <v>8752446.595999999</v>
      </c>
      <c r="R30" s="114">
        <f t="shared" si="13"/>
        <v>3220.15394</v>
      </c>
      <c r="S30" s="114">
        <f t="shared" si="13"/>
        <v>9205666.793939998</v>
      </c>
      <c r="T30" s="150">
        <f t="shared" si="13"/>
        <v>112944.78279999999</v>
      </c>
      <c r="U30" s="150">
        <f t="shared" si="13"/>
        <v>0</v>
      </c>
      <c r="V30" s="150">
        <f t="shared" si="13"/>
        <v>-782129</v>
      </c>
      <c r="W30" s="150">
        <f t="shared" si="13"/>
        <v>-5000</v>
      </c>
      <c r="X30" s="141">
        <f t="shared" si="13"/>
        <v>8531482.576739999</v>
      </c>
    </row>
    <row r="31" spans="1:24" s="64" customFormat="1" ht="18" customHeight="1">
      <c r="A31" s="21"/>
      <c r="B31" s="37" t="s">
        <v>15</v>
      </c>
      <c r="C31" s="11" t="s">
        <v>0</v>
      </c>
      <c r="D31" s="11" t="s">
        <v>1</v>
      </c>
      <c r="E31" s="11" t="s">
        <v>41</v>
      </c>
      <c r="F31" s="8" t="s">
        <v>2</v>
      </c>
      <c r="G31" s="8" t="s">
        <v>3</v>
      </c>
      <c r="H31" s="8" t="s">
        <v>3</v>
      </c>
      <c r="I31" s="8" t="s">
        <v>4</v>
      </c>
      <c r="J31" s="8" t="s">
        <v>24</v>
      </c>
      <c r="K31" s="92">
        <f>K32</f>
        <v>8405100.1</v>
      </c>
      <c r="L31" s="102">
        <f t="shared" si="13"/>
        <v>200000</v>
      </c>
      <c r="M31" s="92">
        <f t="shared" si="13"/>
        <v>8605100.1</v>
      </c>
      <c r="N31" s="102">
        <f t="shared" si="13"/>
        <v>83796.54</v>
      </c>
      <c r="O31" s="92">
        <f t="shared" si="13"/>
        <v>8688896.595999999</v>
      </c>
      <c r="P31" s="119">
        <f t="shared" si="13"/>
        <v>63550</v>
      </c>
      <c r="Q31" s="135">
        <f t="shared" si="13"/>
        <v>8752446.595999999</v>
      </c>
      <c r="R31" s="119">
        <f t="shared" si="13"/>
        <v>3220.15394</v>
      </c>
      <c r="S31" s="119">
        <f t="shared" si="13"/>
        <v>9205666.793939998</v>
      </c>
      <c r="T31" s="155">
        <f t="shared" si="13"/>
        <v>112944.78279999999</v>
      </c>
      <c r="U31" s="155">
        <f t="shared" si="13"/>
        <v>0</v>
      </c>
      <c r="V31" s="155">
        <f t="shared" si="13"/>
        <v>-782129</v>
      </c>
      <c r="W31" s="155">
        <f t="shared" si="13"/>
        <v>-5000</v>
      </c>
      <c r="X31" s="123">
        <f t="shared" si="13"/>
        <v>8531482.576739999</v>
      </c>
    </row>
    <row r="32" spans="1:24" s="64" customFormat="1" ht="21" customHeight="1">
      <c r="A32" s="21"/>
      <c r="B32" s="37" t="s">
        <v>16</v>
      </c>
      <c r="C32" s="11" t="s">
        <v>0</v>
      </c>
      <c r="D32" s="11" t="s">
        <v>1</v>
      </c>
      <c r="E32" s="11" t="s">
        <v>41</v>
      </c>
      <c r="F32" s="8" t="s">
        <v>2</v>
      </c>
      <c r="G32" s="8" t="s">
        <v>1</v>
      </c>
      <c r="H32" s="8" t="s">
        <v>3</v>
      </c>
      <c r="I32" s="8" t="s">
        <v>4</v>
      </c>
      <c r="J32" s="8">
        <v>610</v>
      </c>
      <c r="K32" s="92">
        <f>K33</f>
        <v>8405100.1</v>
      </c>
      <c r="L32" s="102">
        <f t="shared" si="13"/>
        <v>200000</v>
      </c>
      <c r="M32" s="92">
        <f t="shared" si="13"/>
        <v>8605100.1</v>
      </c>
      <c r="N32" s="102">
        <f t="shared" si="13"/>
        <v>83796.54</v>
      </c>
      <c r="O32" s="92">
        <f t="shared" si="13"/>
        <v>8688896.595999999</v>
      </c>
      <c r="P32" s="119">
        <f t="shared" si="13"/>
        <v>63550</v>
      </c>
      <c r="Q32" s="135">
        <f t="shared" si="13"/>
        <v>8752446.595999999</v>
      </c>
      <c r="R32" s="119">
        <f t="shared" si="13"/>
        <v>3220.15394</v>
      </c>
      <c r="S32" s="119">
        <f t="shared" si="13"/>
        <v>9205666.793939998</v>
      </c>
      <c r="T32" s="155">
        <f t="shared" si="13"/>
        <v>112944.78279999999</v>
      </c>
      <c r="U32" s="155">
        <f t="shared" si="13"/>
        <v>0</v>
      </c>
      <c r="V32" s="155">
        <f t="shared" si="13"/>
        <v>-782129</v>
      </c>
      <c r="W32" s="155">
        <f t="shared" si="13"/>
        <v>-5000</v>
      </c>
      <c r="X32" s="123">
        <f t="shared" si="13"/>
        <v>8531482.576739999</v>
      </c>
    </row>
    <row r="33" spans="1:24" s="64" customFormat="1" ht="38.25" customHeight="1" thickBot="1">
      <c r="A33" s="76"/>
      <c r="B33" s="77" t="s">
        <v>26</v>
      </c>
      <c r="C33" s="78">
        <v>111</v>
      </c>
      <c r="D33" s="24" t="s">
        <v>1</v>
      </c>
      <c r="E33" s="24" t="s">
        <v>41</v>
      </c>
      <c r="F33" s="78" t="s">
        <v>2</v>
      </c>
      <c r="G33" s="78" t="s">
        <v>1</v>
      </c>
      <c r="H33" s="78" t="s">
        <v>21</v>
      </c>
      <c r="I33" s="78" t="s">
        <v>4</v>
      </c>
      <c r="J33" s="78" t="s">
        <v>14</v>
      </c>
      <c r="K33" s="93">
        <v>8405100.1</v>
      </c>
      <c r="L33" s="103">
        <v>200000</v>
      </c>
      <c r="M33" s="93">
        <f>K33+L33</f>
        <v>8605100.1</v>
      </c>
      <c r="N33" s="103">
        <v>83796.54</v>
      </c>
      <c r="O33" s="93">
        <f>M33+N33-0.044</f>
        <v>8688896.595999999</v>
      </c>
      <c r="P33" s="120">
        <v>63550</v>
      </c>
      <c r="Q33" s="136">
        <f>O33+P33</f>
        <v>8752446.595999999</v>
      </c>
      <c r="R33" s="120">
        <v>3220.15394</v>
      </c>
      <c r="S33" s="120">
        <f>Q33+R33+450000+0.044</f>
        <v>9205666.793939998</v>
      </c>
      <c r="T33" s="156">
        <v>112944.78279999999</v>
      </c>
      <c r="U33" s="156"/>
      <c r="V33" s="156">
        <v>-782129</v>
      </c>
      <c r="W33" s="156">
        <v>-5000</v>
      </c>
      <c r="X33" s="124">
        <f>S33+T33+U33+V33+W33</f>
        <v>8531482.576739999</v>
      </c>
    </row>
    <row r="34" spans="1:24" s="59" customFormat="1" ht="24" customHeight="1" hidden="1">
      <c r="A34" s="65" t="s">
        <v>19</v>
      </c>
      <c r="B34" s="66" t="s">
        <v>43</v>
      </c>
      <c r="C34" s="58" t="s">
        <v>0</v>
      </c>
      <c r="D34" s="58" t="s">
        <v>1</v>
      </c>
      <c r="E34" s="58" t="s">
        <v>17</v>
      </c>
      <c r="F34" s="58" t="s">
        <v>3</v>
      </c>
      <c r="G34" s="58" t="s">
        <v>3</v>
      </c>
      <c r="H34" s="58" t="s">
        <v>3</v>
      </c>
      <c r="I34" s="58" t="s">
        <v>4</v>
      </c>
      <c r="J34" s="58" t="s">
        <v>0</v>
      </c>
      <c r="K34" s="75">
        <f aca="true" t="shared" si="14" ref="K34:Q34">K41+K38+K35</f>
        <v>0</v>
      </c>
      <c r="L34" s="75">
        <f t="shared" si="14"/>
        <v>0</v>
      </c>
      <c r="M34" s="75">
        <f t="shared" si="14"/>
        <v>0</v>
      </c>
      <c r="N34" s="75">
        <f t="shared" si="14"/>
        <v>0</v>
      </c>
      <c r="O34" s="75">
        <f t="shared" si="14"/>
        <v>0</v>
      </c>
      <c r="P34" s="121">
        <f t="shared" si="14"/>
        <v>0</v>
      </c>
      <c r="Q34" s="121">
        <f t="shared" si="14"/>
        <v>0</v>
      </c>
      <c r="R34" s="121">
        <f>R41+R38+R35</f>
        <v>0</v>
      </c>
      <c r="S34" s="121">
        <f>S41+S38+S35</f>
        <v>0</v>
      </c>
      <c r="T34" s="121">
        <f>T41+T38+T35</f>
        <v>0</v>
      </c>
      <c r="U34" s="121"/>
      <c r="V34" s="121"/>
      <c r="W34" s="121"/>
      <c r="X34" s="121">
        <f>X41+X38+X35</f>
        <v>0</v>
      </c>
    </row>
    <row r="35" spans="1:24" s="59" customFormat="1" ht="36" customHeight="1" hidden="1">
      <c r="A35" s="40" t="s">
        <v>20</v>
      </c>
      <c r="B35" s="41" t="s">
        <v>47</v>
      </c>
      <c r="C35" s="20" t="s">
        <v>0</v>
      </c>
      <c r="D35" s="20" t="s">
        <v>1</v>
      </c>
      <c r="E35" s="25" t="s">
        <v>17</v>
      </c>
      <c r="F35" s="25" t="s">
        <v>1</v>
      </c>
      <c r="G35" s="26" t="s">
        <v>3</v>
      </c>
      <c r="H35" s="25" t="s">
        <v>3</v>
      </c>
      <c r="I35" s="25" t="s">
        <v>4</v>
      </c>
      <c r="J35" s="25" t="s">
        <v>0</v>
      </c>
      <c r="K35" s="68">
        <f aca="true" t="shared" si="15" ref="K35:X36">K36</f>
        <v>0</v>
      </c>
      <c r="L35" s="68">
        <f t="shared" si="15"/>
        <v>0</v>
      </c>
      <c r="M35" s="68">
        <f t="shared" si="15"/>
        <v>0</v>
      </c>
      <c r="N35" s="68">
        <f t="shared" si="15"/>
        <v>0</v>
      </c>
      <c r="O35" s="68">
        <f t="shared" si="15"/>
        <v>0</v>
      </c>
      <c r="P35" s="122">
        <f t="shared" si="15"/>
        <v>0</v>
      </c>
      <c r="Q35" s="122">
        <f t="shared" si="15"/>
        <v>0</v>
      </c>
      <c r="R35" s="122">
        <f t="shared" si="15"/>
        <v>0</v>
      </c>
      <c r="S35" s="122">
        <f t="shared" si="15"/>
        <v>0</v>
      </c>
      <c r="T35" s="122">
        <f t="shared" si="15"/>
        <v>0</v>
      </c>
      <c r="U35" s="122"/>
      <c r="V35" s="122"/>
      <c r="W35" s="122"/>
      <c r="X35" s="122">
        <f t="shared" si="15"/>
        <v>0</v>
      </c>
    </row>
    <row r="36" spans="1:24" s="59" customFormat="1" ht="39.75" customHeight="1" hidden="1">
      <c r="A36" s="16"/>
      <c r="B36" s="42" t="s">
        <v>48</v>
      </c>
      <c r="C36" s="45" t="s">
        <v>0</v>
      </c>
      <c r="D36" s="11" t="s">
        <v>1</v>
      </c>
      <c r="E36" s="27" t="s">
        <v>17</v>
      </c>
      <c r="F36" s="27" t="s">
        <v>1</v>
      </c>
      <c r="G36" s="28" t="s">
        <v>3</v>
      </c>
      <c r="H36" s="27" t="s">
        <v>3</v>
      </c>
      <c r="I36" s="27" t="s">
        <v>4</v>
      </c>
      <c r="J36" s="51">
        <v>630</v>
      </c>
      <c r="K36" s="69">
        <f t="shared" si="15"/>
        <v>0</v>
      </c>
      <c r="L36" s="69">
        <f t="shared" si="15"/>
        <v>0</v>
      </c>
      <c r="M36" s="69">
        <f t="shared" si="15"/>
        <v>0</v>
      </c>
      <c r="N36" s="69">
        <f t="shared" si="15"/>
        <v>0</v>
      </c>
      <c r="O36" s="69">
        <f t="shared" si="15"/>
        <v>0</v>
      </c>
      <c r="P36" s="123">
        <f t="shared" si="15"/>
        <v>0</v>
      </c>
      <c r="Q36" s="123">
        <f t="shared" si="15"/>
        <v>0</v>
      </c>
      <c r="R36" s="123">
        <f t="shared" si="15"/>
        <v>0</v>
      </c>
      <c r="S36" s="123">
        <f t="shared" si="15"/>
        <v>0</v>
      </c>
      <c r="T36" s="123">
        <f t="shared" si="15"/>
        <v>0</v>
      </c>
      <c r="U36" s="123"/>
      <c r="V36" s="123"/>
      <c r="W36" s="123"/>
      <c r="X36" s="123">
        <f t="shared" si="15"/>
        <v>0</v>
      </c>
    </row>
    <row r="37" spans="1:24" s="59" customFormat="1" ht="48" customHeight="1" hidden="1" thickBot="1">
      <c r="A37" s="43"/>
      <c r="B37" s="44" t="s">
        <v>49</v>
      </c>
      <c r="C37" s="24">
        <v>111</v>
      </c>
      <c r="D37" s="24" t="s">
        <v>1</v>
      </c>
      <c r="E37" s="29" t="s">
        <v>17</v>
      </c>
      <c r="F37" s="29" t="s">
        <v>1</v>
      </c>
      <c r="G37" s="30" t="s">
        <v>3</v>
      </c>
      <c r="H37" s="29" t="s">
        <v>21</v>
      </c>
      <c r="I37" s="29" t="s">
        <v>4</v>
      </c>
      <c r="J37" s="52">
        <v>630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/>
      <c r="V37" s="124"/>
      <c r="W37" s="124"/>
      <c r="X37" s="124">
        <v>0</v>
      </c>
    </row>
    <row r="38" spans="1:2" ht="18.75">
      <c r="A38" s="22"/>
      <c r="B38" s="23"/>
    </row>
    <row r="39" spans="1:2" ht="18.75">
      <c r="A39" s="22"/>
      <c r="B39" s="23"/>
    </row>
    <row r="40" spans="1:2" ht="18.75">
      <c r="A40" s="22"/>
      <c r="B40" s="79"/>
    </row>
    <row r="41" spans="1:2" ht="18.75">
      <c r="A41" s="22"/>
      <c r="B41" s="79"/>
    </row>
    <row r="42" spans="1:2" ht="18.75">
      <c r="A42" s="22"/>
      <c r="B42" s="80"/>
    </row>
    <row r="43" ht="18.75">
      <c r="A43" s="22"/>
    </row>
    <row r="44" ht="18.75">
      <c r="A44" s="22"/>
    </row>
    <row r="45" ht="18.75">
      <c r="A45" s="22"/>
    </row>
    <row r="46" ht="18.75">
      <c r="A46" s="22"/>
    </row>
    <row r="47" ht="18.75">
      <c r="A47" s="22"/>
    </row>
    <row r="48" ht="18.75">
      <c r="A48" s="22"/>
    </row>
    <row r="49" ht="18.75">
      <c r="A49" s="22"/>
    </row>
    <row r="50" ht="18.75">
      <c r="A50" s="22"/>
    </row>
    <row r="51" ht="18.75">
      <c r="A51" s="22"/>
    </row>
    <row r="52" ht="18.75">
      <c r="A52" s="22"/>
    </row>
    <row r="53" ht="18.75">
      <c r="A53" s="22"/>
    </row>
    <row r="54" ht="18.75">
      <c r="A54" s="22"/>
    </row>
    <row r="55" ht="18.75">
      <c r="A55" s="22"/>
    </row>
    <row r="56" ht="18.75">
      <c r="A56" s="22"/>
    </row>
    <row r="57" ht="18.75">
      <c r="A57" s="22"/>
    </row>
    <row r="58" ht="18.75">
      <c r="A58" s="22"/>
    </row>
    <row r="59" ht="18.75">
      <c r="A59" s="22"/>
    </row>
    <row r="60" ht="18.75">
      <c r="A60" s="22"/>
    </row>
    <row r="61" ht="18.75">
      <c r="A61" s="22"/>
    </row>
    <row r="62" ht="18.75">
      <c r="A62" s="22"/>
    </row>
    <row r="63" ht="18.75">
      <c r="A63" s="22"/>
    </row>
    <row r="64" ht="18.75">
      <c r="A64" s="22"/>
    </row>
    <row r="65" ht="18.75">
      <c r="A65" s="22"/>
    </row>
    <row r="66" ht="18.75">
      <c r="A66" s="22"/>
    </row>
    <row r="67" ht="18.75">
      <c r="A67" s="22"/>
    </row>
    <row r="68" ht="18.75">
      <c r="A68" s="22"/>
    </row>
    <row r="69" ht="18.75">
      <c r="A69" s="22"/>
    </row>
    <row r="70" ht="18.75">
      <c r="A70" s="22"/>
    </row>
    <row r="71" ht="18.75">
      <c r="A71" s="22"/>
    </row>
    <row r="72" ht="18.75">
      <c r="A72" s="22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  <row r="91" ht="18.75">
      <c r="A91" s="22"/>
    </row>
    <row r="92" ht="18.75">
      <c r="A92" s="22"/>
    </row>
    <row r="93" ht="18.75">
      <c r="A93" s="22"/>
    </row>
    <row r="94" ht="18.75">
      <c r="A94" s="22"/>
    </row>
    <row r="95" ht="18.75">
      <c r="A95" s="22"/>
    </row>
    <row r="96" ht="18.75">
      <c r="A96" s="22"/>
    </row>
    <row r="97" ht="18.75">
      <c r="A97" s="22"/>
    </row>
    <row r="98" ht="18.75">
      <c r="A98" s="22"/>
    </row>
    <row r="99" ht="18.75">
      <c r="A99" s="22"/>
    </row>
    <row r="100" ht="18.75">
      <c r="A100" s="22"/>
    </row>
    <row r="101" ht="18.75">
      <c r="A101" s="22"/>
    </row>
    <row r="102" ht="18.75">
      <c r="A102" s="22"/>
    </row>
    <row r="103" ht="18.75">
      <c r="A103" s="22"/>
    </row>
    <row r="104" ht="18.75">
      <c r="A104" s="22"/>
    </row>
    <row r="105" ht="18.75">
      <c r="A105" s="22"/>
    </row>
    <row r="106" ht="18.75">
      <c r="A106" s="22"/>
    </row>
    <row r="107" ht="18.75">
      <c r="A107" s="22"/>
    </row>
    <row r="108" ht="18.75">
      <c r="A108" s="22"/>
    </row>
    <row r="109" ht="18.75">
      <c r="A109" s="22"/>
    </row>
    <row r="110" ht="18.75">
      <c r="A110" s="22"/>
    </row>
    <row r="111" ht="18.75">
      <c r="A111" s="22"/>
    </row>
    <row r="112" ht="18.75">
      <c r="A112" s="22"/>
    </row>
    <row r="113" ht="18.75">
      <c r="A113" s="22"/>
    </row>
    <row r="114" ht="18.75">
      <c r="A114" s="22"/>
    </row>
    <row r="115" ht="18.75">
      <c r="A115" s="22"/>
    </row>
    <row r="116" ht="18.75">
      <c r="A116" s="22"/>
    </row>
    <row r="117" ht="18.75">
      <c r="A117" s="22"/>
    </row>
    <row r="118" ht="18.75">
      <c r="A118" s="22"/>
    </row>
    <row r="119" ht="18.75">
      <c r="A119" s="22"/>
    </row>
    <row r="120" ht="18.75">
      <c r="A120" s="22"/>
    </row>
    <row r="121" ht="18.75">
      <c r="A121" s="22"/>
    </row>
    <row r="122" ht="18.75">
      <c r="A122" s="22"/>
    </row>
    <row r="123" ht="18.75">
      <c r="A123" s="22"/>
    </row>
    <row r="124" ht="18.75">
      <c r="A124" s="22"/>
    </row>
    <row r="125" ht="18.75">
      <c r="A125" s="22"/>
    </row>
    <row r="126" ht="18.75">
      <c r="A126" s="22"/>
    </row>
    <row r="127" ht="18.75">
      <c r="A127" s="22"/>
    </row>
    <row r="128" ht="18.75">
      <c r="A128" s="22"/>
    </row>
    <row r="129" ht="18.75">
      <c r="A129" s="22"/>
    </row>
    <row r="130" ht="18.75">
      <c r="A130" s="22"/>
    </row>
    <row r="131" ht="18.75">
      <c r="A131" s="22"/>
    </row>
    <row r="132" ht="18.75">
      <c r="A132" s="22"/>
    </row>
    <row r="133" ht="18.75">
      <c r="A133" s="22"/>
    </row>
    <row r="134" ht="18.75">
      <c r="A134" s="22"/>
    </row>
    <row r="135" ht="18.75">
      <c r="A135" s="22"/>
    </row>
    <row r="136" ht="18.75">
      <c r="A136" s="22"/>
    </row>
    <row r="137" ht="18.75">
      <c r="A137" s="22"/>
    </row>
    <row r="138" ht="18.75">
      <c r="A138" s="22"/>
    </row>
    <row r="139" ht="18.75">
      <c r="A139" s="22"/>
    </row>
    <row r="140" ht="18.75">
      <c r="A140" s="22"/>
    </row>
    <row r="141" ht="18.75">
      <c r="A141" s="22"/>
    </row>
    <row r="142" ht="18.75">
      <c r="A142" s="22"/>
    </row>
    <row r="143" ht="18.75">
      <c r="A143" s="22"/>
    </row>
    <row r="144" ht="18.75">
      <c r="A144" s="22"/>
    </row>
    <row r="145" ht="18.75">
      <c r="A145" s="22"/>
    </row>
    <row r="146" ht="18.75">
      <c r="A146" s="22"/>
    </row>
    <row r="147" ht="18.75">
      <c r="A147" s="22"/>
    </row>
    <row r="148" ht="18.75">
      <c r="A148" s="22"/>
    </row>
    <row r="149" ht="18.75">
      <c r="A149" s="22"/>
    </row>
    <row r="150" ht="18.75">
      <c r="A150" s="22"/>
    </row>
    <row r="151" ht="18.75">
      <c r="A151" s="22"/>
    </row>
    <row r="152" ht="18.75">
      <c r="A152" s="22"/>
    </row>
    <row r="153" ht="18.75">
      <c r="A153" s="22"/>
    </row>
    <row r="154" ht="18.75">
      <c r="A154" s="22"/>
    </row>
    <row r="155" ht="18.75">
      <c r="A155" s="22"/>
    </row>
    <row r="156" ht="18.75">
      <c r="A156" s="22"/>
    </row>
    <row r="157" ht="18.75">
      <c r="A157" s="22"/>
    </row>
    <row r="158" ht="18.75">
      <c r="A158" s="22"/>
    </row>
    <row r="159" ht="18.75">
      <c r="A159" s="22"/>
    </row>
    <row r="160" ht="18.75">
      <c r="A160" s="22"/>
    </row>
    <row r="161" ht="18.75">
      <c r="A161" s="22"/>
    </row>
    <row r="162" ht="18.75">
      <c r="A162" s="22"/>
    </row>
    <row r="163" ht="18.75">
      <c r="A163" s="22"/>
    </row>
    <row r="164" ht="18.75">
      <c r="A164" s="22"/>
    </row>
    <row r="165" ht="18.75">
      <c r="A165" s="22"/>
    </row>
    <row r="166" ht="18.75">
      <c r="A166" s="22"/>
    </row>
    <row r="167" ht="18.75">
      <c r="A167" s="22"/>
    </row>
    <row r="168" ht="18.75">
      <c r="A168" s="22"/>
    </row>
    <row r="169" ht="18.75">
      <c r="A169" s="22"/>
    </row>
    <row r="170" ht="18.75">
      <c r="A170" s="22"/>
    </row>
    <row r="171" ht="18.75">
      <c r="A171" s="22"/>
    </row>
    <row r="172" ht="18.75">
      <c r="A172" s="22"/>
    </row>
    <row r="173" ht="18.75">
      <c r="A173" s="22"/>
    </row>
    <row r="174" ht="18.75">
      <c r="A174" s="22"/>
    </row>
    <row r="175" ht="18.75">
      <c r="A175" s="22"/>
    </row>
    <row r="176" ht="18.75">
      <c r="A176" s="22"/>
    </row>
    <row r="177" ht="18.75">
      <c r="A177" s="22"/>
    </row>
    <row r="178" ht="18.75">
      <c r="A178" s="22"/>
    </row>
    <row r="179" ht="18.75">
      <c r="A179" s="22"/>
    </row>
    <row r="180" ht="18.75">
      <c r="A180" s="22"/>
    </row>
    <row r="181" ht="18.75">
      <c r="A181" s="22"/>
    </row>
    <row r="182" ht="18.75">
      <c r="A182" s="22"/>
    </row>
    <row r="183" ht="18.75">
      <c r="A183" s="22"/>
    </row>
    <row r="184" ht="18.75">
      <c r="A184" s="22"/>
    </row>
    <row r="185" ht="18.75">
      <c r="A185" s="22"/>
    </row>
    <row r="186" ht="18.75">
      <c r="A186" s="22"/>
    </row>
    <row r="187" ht="18.75">
      <c r="A187" s="22"/>
    </row>
    <row r="188" ht="18.75">
      <c r="A188" s="22"/>
    </row>
    <row r="189" ht="18.75">
      <c r="A189" s="22"/>
    </row>
    <row r="190" ht="18.75">
      <c r="A190" s="22"/>
    </row>
    <row r="191" ht="18.75">
      <c r="A191" s="22"/>
    </row>
    <row r="192" ht="18.75">
      <c r="A192" s="22"/>
    </row>
    <row r="193" ht="18.75">
      <c r="A193" s="22"/>
    </row>
    <row r="194" ht="18.75">
      <c r="A194" s="22"/>
    </row>
    <row r="195" ht="18.75">
      <c r="A195" s="22"/>
    </row>
    <row r="196" ht="18.75">
      <c r="A196" s="22"/>
    </row>
    <row r="197" ht="18.75">
      <c r="A197" s="22"/>
    </row>
    <row r="198" ht="18.75">
      <c r="A198" s="22"/>
    </row>
    <row r="199" ht="18.75">
      <c r="A199" s="22"/>
    </row>
    <row r="200" ht="18.75">
      <c r="A200" s="22"/>
    </row>
    <row r="201" ht="18.75">
      <c r="A201" s="22"/>
    </row>
    <row r="202" ht="18.75">
      <c r="A202" s="22"/>
    </row>
    <row r="203" ht="18.75">
      <c r="A203" s="22"/>
    </row>
    <row r="204" ht="18.75">
      <c r="A204" s="22"/>
    </row>
    <row r="205" ht="18.75">
      <c r="A205" s="22"/>
    </row>
    <row r="206" ht="18.75">
      <c r="A206" s="22"/>
    </row>
    <row r="207" ht="18.75">
      <c r="A207" s="22"/>
    </row>
    <row r="208" ht="18.75">
      <c r="A208" s="22"/>
    </row>
    <row r="209" ht="18.75">
      <c r="A209" s="22"/>
    </row>
    <row r="210" ht="18.75">
      <c r="A210" s="22"/>
    </row>
    <row r="211" ht="18.75">
      <c r="A211" s="22"/>
    </row>
    <row r="212" ht="18.75">
      <c r="A212" s="22"/>
    </row>
    <row r="213" ht="18.75">
      <c r="A213" s="22"/>
    </row>
    <row r="214" ht="18.75">
      <c r="A214" s="22"/>
    </row>
    <row r="215" ht="18.75">
      <c r="A215" s="22"/>
    </row>
    <row r="216" ht="18.75">
      <c r="A216" s="22"/>
    </row>
    <row r="217" ht="18.75">
      <c r="A217" s="22"/>
    </row>
    <row r="218" ht="18.75">
      <c r="A218" s="22"/>
    </row>
    <row r="219" ht="18.75">
      <c r="A219" s="22"/>
    </row>
    <row r="220" ht="18.75">
      <c r="A220" s="22"/>
    </row>
    <row r="221" ht="18.75">
      <c r="A221" s="22"/>
    </row>
    <row r="222" ht="18.75">
      <c r="A222" s="22"/>
    </row>
    <row r="223" ht="18.75">
      <c r="A223" s="22"/>
    </row>
    <row r="224" ht="18.75">
      <c r="A224" s="22"/>
    </row>
    <row r="225" ht="18.75">
      <c r="A225" s="22"/>
    </row>
    <row r="226" ht="18.75">
      <c r="A226" s="22"/>
    </row>
    <row r="227" ht="18.75">
      <c r="A227" s="22"/>
    </row>
    <row r="228" ht="18.75">
      <c r="A228" s="22"/>
    </row>
    <row r="229" ht="18.75">
      <c r="A229" s="22"/>
    </row>
    <row r="230" ht="18.75">
      <c r="A230" s="22"/>
    </row>
    <row r="231" ht="18.75">
      <c r="A231" s="22"/>
    </row>
    <row r="232" ht="18.75">
      <c r="A232" s="22"/>
    </row>
    <row r="233" ht="18.75">
      <c r="A233" s="22"/>
    </row>
    <row r="234" ht="18.75">
      <c r="A234" s="22"/>
    </row>
    <row r="235" ht="18.75">
      <c r="A235" s="22"/>
    </row>
    <row r="236" ht="18.75">
      <c r="A236" s="22"/>
    </row>
    <row r="237" ht="18.75">
      <c r="A237" s="22"/>
    </row>
    <row r="238" ht="18.75">
      <c r="A238" s="22"/>
    </row>
    <row r="239" ht="18.75">
      <c r="A239" s="22"/>
    </row>
    <row r="240" ht="18.75">
      <c r="A240" s="22"/>
    </row>
    <row r="241" ht="18.75">
      <c r="A241" s="22"/>
    </row>
    <row r="242" ht="18.75">
      <c r="A242" s="22"/>
    </row>
    <row r="243" ht="18.75">
      <c r="A243" s="22"/>
    </row>
    <row r="244" ht="18.75">
      <c r="A244" s="22"/>
    </row>
    <row r="245" ht="18.75">
      <c r="A245" s="22"/>
    </row>
    <row r="246" ht="18.75">
      <c r="A246" s="22"/>
    </row>
    <row r="247" ht="18.75">
      <c r="A247" s="22"/>
    </row>
    <row r="248" ht="18.75">
      <c r="A248" s="22"/>
    </row>
    <row r="249" ht="18.75">
      <c r="A249" s="22"/>
    </row>
    <row r="250" ht="18.75">
      <c r="A250" s="22"/>
    </row>
    <row r="251" ht="18.75">
      <c r="A251" s="22"/>
    </row>
    <row r="252" ht="18.75">
      <c r="A252" s="22"/>
    </row>
    <row r="253" ht="18.75">
      <c r="A253" s="22"/>
    </row>
    <row r="254" ht="18.75">
      <c r="A254" s="22"/>
    </row>
    <row r="255" ht="18.75">
      <c r="A255" s="22"/>
    </row>
    <row r="256" ht="18.75">
      <c r="A256" s="22"/>
    </row>
    <row r="257" ht="18.75">
      <c r="A257" s="22"/>
    </row>
    <row r="258" ht="18.75">
      <c r="A258" s="22"/>
    </row>
    <row r="259" ht="18.75">
      <c r="A259" s="22"/>
    </row>
    <row r="260" ht="18.75">
      <c r="A260" s="22"/>
    </row>
    <row r="261" ht="18.75">
      <c r="A261" s="22"/>
    </row>
    <row r="262" ht="18.75">
      <c r="A262" s="22"/>
    </row>
    <row r="263" ht="18.75">
      <c r="A263" s="22"/>
    </row>
    <row r="264" ht="18.75">
      <c r="A264" s="22"/>
    </row>
    <row r="265" ht="18.75">
      <c r="A265" s="22"/>
    </row>
    <row r="266" ht="18.75">
      <c r="A266" s="22"/>
    </row>
    <row r="267" ht="18.75">
      <c r="A267" s="22"/>
    </row>
    <row r="268" ht="18.75">
      <c r="A268" s="22"/>
    </row>
    <row r="269" ht="18.75">
      <c r="A269" s="22"/>
    </row>
    <row r="270" ht="18.75">
      <c r="A270" s="22"/>
    </row>
    <row r="271" ht="18.75">
      <c r="A271" s="22"/>
    </row>
    <row r="272" ht="18.75">
      <c r="A272" s="22"/>
    </row>
    <row r="273" ht="18.75">
      <c r="A273" s="22"/>
    </row>
    <row r="274" ht="18.75">
      <c r="A274" s="22"/>
    </row>
    <row r="275" ht="18.75">
      <c r="A275" s="22"/>
    </row>
    <row r="276" ht="18.75">
      <c r="A276" s="22"/>
    </row>
    <row r="277" ht="18.75">
      <c r="A277" s="22"/>
    </row>
    <row r="278" ht="18.75">
      <c r="A278" s="22"/>
    </row>
    <row r="279" ht="18.75">
      <c r="A279" s="22"/>
    </row>
    <row r="280" ht="18.75">
      <c r="A280" s="22"/>
    </row>
    <row r="281" ht="18.75">
      <c r="A281" s="22"/>
    </row>
    <row r="282" ht="18.75">
      <c r="A282" s="22"/>
    </row>
    <row r="283" ht="18.75">
      <c r="A283" s="22"/>
    </row>
    <row r="284" ht="18.75">
      <c r="A284" s="22"/>
    </row>
    <row r="285" ht="18.75">
      <c r="A285" s="22"/>
    </row>
    <row r="286" ht="18.75">
      <c r="A286" s="22"/>
    </row>
    <row r="287" ht="18.75">
      <c r="A287" s="22"/>
    </row>
    <row r="288" ht="18.75">
      <c r="A288" s="22"/>
    </row>
    <row r="289" ht="18.75">
      <c r="A289" s="22"/>
    </row>
    <row r="290" ht="18.75">
      <c r="A290" s="22"/>
    </row>
    <row r="291" ht="18.75">
      <c r="A291" s="22"/>
    </row>
    <row r="292" ht="18.75">
      <c r="A292" s="22"/>
    </row>
    <row r="293" ht="18.75">
      <c r="A293" s="22"/>
    </row>
    <row r="294" ht="18.75">
      <c r="A294" s="22"/>
    </row>
    <row r="295" ht="18.75">
      <c r="A295" s="22"/>
    </row>
    <row r="296" ht="18.75">
      <c r="A296" s="22"/>
    </row>
    <row r="297" ht="18.75">
      <c r="A297" s="22"/>
    </row>
    <row r="298" ht="18.75">
      <c r="A298" s="22"/>
    </row>
    <row r="299" ht="18.75">
      <c r="A299" s="22"/>
    </row>
    <row r="300" ht="18.75">
      <c r="A300" s="22"/>
    </row>
    <row r="301" ht="18.75">
      <c r="A301" s="22"/>
    </row>
    <row r="302" ht="18.75">
      <c r="A302" s="22"/>
    </row>
    <row r="303" ht="18.75">
      <c r="A303" s="22"/>
    </row>
    <row r="304" ht="18.75">
      <c r="A304" s="22"/>
    </row>
    <row r="305" ht="18.75">
      <c r="A305" s="22"/>
    </row>
    <row r="306" ht="18.75">
      <c r="A306" s="22"/>
    </row>
    <row r="307" ht="18.75">
      <c r="A307" s="22"/>
    </row>
    <row r="308" ht="18.75">
      <c r="A308" s="22"/>
    </row>
    <row r="309" ht="18.75">
      <c r="A309" s="22"/>
    </row>
    <row r="310" ht="18.75">
      <c r="A310" s="22"/>
    </row>
    <row r="311" ht="18.75">
      <c r="A311" s="22"/>
    </row>
    <row r="312" ht="18.75">
      <c r="A312" s="22"/>
    </row>
    <row r="313" ht="18.75">
      <c r="A313" s="22"/>
    </row>
    <row r="314" ht="18.75">
      <c r="A314" s="22"/>
    </row>
    <row r="315" ht="18.75">
      <c r="A315" s="22"/>
    </row>
    <row r="316" ht="18.75">
      <c r="A316" s="22"/>
    </row>
    <row r="317" ht="18.75">
      <c r="A317" s="22"/>
    </row>
    <row r="318" ht="18.75">
      <c r="A318" s="22"/>
    </row>
    <row r="319" ht="18.75">
      <c r="A319" s="22"/>
    </row>
    <row r="320" ht="18.75">
      <c r="A320" s="22"/>
    </row>
    <row r="321" ht="18.75">
      <c r="A321" s="22"/>
    </row>
    <row r="322" ht="18.75">
      <c r="A322" s="22"/>
    </row>
    <row r="323" ht="18.75">
      <c r="A323" s="22"/>
    </row>
    <row r="324" ht="18.75">
      <c r="A324" s="22"/>
    </row>
    <row r="325" ht="18.75">
      <c r="A325" s="22"/>
    </row>
    <row r="326" ht="18.75">
      <c r="A326" s="22"/>
    </row>
    <row r="327" ht="18.75">
      <c r="A327" s="22"/>
    </row>
    <row r="328" ht="18.75">
      <c r="A328" s="22"/>
    </row>
    <row r="329" ht="18.75">
      <c r="A329" s="22"/>
    </row>
    <row r="330" ht="18.75">
      <c r="A330" s="22"/>
    </row>
    <row r="331" ht="18.75">
      <c r="A331" s="22"/>
    </row>
    <row r="332" ht="18.75">
      <c r="A332" s="22"/>
    </row>
    <row r="333" ht="18.75">
      <c r="A333" s="22"/>
    </row>
    <row r="334" ht="18.75">
      <c r="A334" s="22"/>
    </row>
    <row r="335" ht="18.75">
      <c r="A335" s="22"/>
    </row>
    <row r="336" ht="18.75">
      <c r="A336" s="22"/>
    </row>
    <row r="337" ht="18.75">
      <c r="A337" s="22"/>
    </row>
    <row r="338" ht="18.75">
      <c r="A338" s="22"/>
    </row>
    <row r="339" ht="18.75">
      <c r="A339" s="22"/>
    </row>
    <row r="340" ht="18.75">
      <c r="A340" s="22"/>
    </row>
    <row r="341" ht="18.75">
      <c r="A341" s="22"/>
    </row>
    <row r="342" ht="18.75">
      <c r="A342" s="22"/>
    </row>
    <row r="343" ht="18.75">
      <c r="A343" s="22"/>
    </row>
    <row r="344" ht="18.75">
      <c r="A344" s="22"/>
    </row>
    <row r="345" ht="18.75">
      <c r="A345" s="22"/>
    </row>
    <row r="346" ht="18.75">
      <c r="A346" s="22"/>
    </row>
    <row r="347" ht="18.75">
      <c r="A347" s="22"/>
    </row>
    <row r="348" ht="18.75">
      <c r="A348" s="22"/>
    </row>
    <row r="349" ht="18.75">
      <c r="A349" s="22"/>
    </row>
    <row r="350" ht="18.75">
      <c r="A350" s="22"/>
    </row>
    <row r="351" ht="18.75">
      <c r="A351" s="22"/>
    </row>
    <row r="352" ht="18.75">
      <c r="A352" s="22"/>
    </row>
    <row r="353" ht="18.75">
      <c r="A353" s="22"/>
    </row>
    <row r="354" ht="18.75">
      <c r="A354" s="22"/>
    </row>
    <row r="355" ht="18.75">
      <c r="A355" s="22"/>
    </row>
    <row r="356" ht="18.75">
      <c r="A356" s="22"/>
    </row>
    <row r="357" ht="18.75">
      <c r="A357" s="22"/>
    </row>
    <row r="358" ht="18.75">
      <c r="A358" s="22"/>
    </row>
    <row r="359" ht="18.75">
      <c r="A359" s="22"/>
    </row>
    <row r="360" ht="18.75">
      <c r="A360" s="22"/>
    </row>
    <row r="361" ht="18.75">
      <c r="A361" s="22"/>
    </row>
    <row r="362" ht="18.75">
      <c r="A362" s="22"/>
    </row>
    <row r="363" ht="18.75">
      <c r="A363" s="22"/>
    </row>
  </sheetData>
  <sheetProtection/>
  <mergeCells count="9">
    <mergeCell ref="T11:W11"/>
    <mergeCell ref="X11:X12"/>
    <mergeCell ref="A8:X8"/>
    <mergeCell ref="A9:K9"/>
    <mergeCell ref="E3:O3"/>
    <mergeCell ref="A11:A12"/>
    <mergeCell ref="B11:B12"/>
    <mergeCell ref="C11:J12"/>
    <mergeCell ref="S11:S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2016-08-25T15:46:11Z</cp:lastPrinted>
  <dcterms:created xsi:type="dcterms:W3CDTF">2004-11-05T07:32:56Z</dcterms:created>
  <dcterms:modified xsi:type="dcterms:W3CDTF">2016-09-14T11:21:53Z</dcterms:modified>
  <cp:category/>
  <cp:version/>
  <cp:contentType/>
  <cp:contentStatus/>
</cp:coreProperties>
</file>