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825" windowWidth="10905" windowHeight="9585" activeTab="0"/>
  </bookViews>
  <sheets>
    <sheet name="2016" sheetId="1" r:id="rId1"/>
    <sheet name="Лист1" sheetId="2" r:id="rId2"/>
  </sheets>
  <definedNames>
    <definedName name="_xlnm.Print_Titles" localSheetId="0">'2016'!$12:$14</definedName>
  </definedNames>
  <calcPr fullCalcOnLoad="1"/>
</workbook>
</file>

<file path=xl/sharedStrings.xml><?xml version="1.0" encoding="utf-8"?>
<sst xmlns="http://schemas.openxmlformats.org/spreadsheetml/2006/main" count="62" uniqueCount="48">
  <si>
    <t>№ п/п</t>
  </si>
  <si>
    <t>Строительство путепровода через железнодорожные пути в створе ул.Гоголя</t>
  </si>
  <si>
    <t xml:space="preserve">Строительство и реконструкция водопроводных очистных сооружений г.Петрозаводска (II этап)  </t>
  </si>
  <si>
    <t>Национальная экономика</t>
  </si>
  <si>
    <t>Дорожное хозяйство (дорожные фонды)</t>
  </si>
  <si>
    <t>1.1</t>
  </si>
  <si>
    <t>в том числе по объектам:</t>
  </si>
  <si>
    <t>04</t>
  </si>
  <si>
    <t>09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</si>
  <si>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</si>
  <si>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</si>
  <si>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</si>
  <si>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</si>
  <si>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</si>
  <si>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</si>
  <si>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2.1</t>
  </si>
  <si>
    <t>2.2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</si>
  <si>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</si>
  <si>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</si>
  <si>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</si>
  <si>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</si>
  <si>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</si>
  <si>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</si>
  <si>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</si>
  <si>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</si>
  <si>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</si>
  <si>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</si>
  <si>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</si>
  <si>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2.3</t>
  </si>
  <si>
    <t>Благоустройство</t>
  </si>
  <si>
    <t>03</t>
  </si>
  <si>
    <t>Строительство памятной стелы «Город воинской славы» (в т. ч. ПИР)</t>
  </si>
  <si>
    <t xml:space="preserve">Обеспечение мероприятий по переселению граждан из аварийного жилищного фонда 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</si>
  <si>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2016 год </t>
  </si>
  <si>
    <r>
      <t>Строительство понтонного моста в жилом районе  «Соломенное» в г. Петрозаводске</t>
    </r>
    <r>
      <rPr>
        <sz val="14"/>
        <color indexed="10"/>
        <rFont val="Times New Roman"/>
        <family val="1"/>
      </rPr>
      <t xml:space="preserve"> </t>
    </r>
  </si>
  <si>
    <t>Приложение № 8</t>
  </si>
  <si>
    <t xml:space="preserve">Реконструкция улицы Достоевского на участке от ул.Зайцева до пр.Октябрьского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</si>
  <si>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</si>
  <si>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</si>
  <si>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Изменения (+;-)</t>
  </si>
  <si>
    <t>Утвержденный план</t>
  </si>
  <si>
    <t>Сумма</t>
  </si>
  <si>
    <t>(тыс.руб.)</t>
  </si>
  <si>
    <t>Строительство коммунальной и транспортной инфраструктуры для земельных участков в целях жилищного строительства для семей, имеющих трех и более детей, в жилом районе "Кукковка III" (в т.ч. ПИР)</t>
  </si>
  <si>
    <t>Приложение № 4</t>
  </si>
  <si>
    <t>Поправка ГПГО</t>
  </si>
  <si>
    <t>Строительство ул.Сыктывкарской на участке от ул.Чкалова до Лесного пр. в г.Петрозаводске (I пусковой комплекс – участок улицы от ПК 0+00 до ПК 3+40)</t>
  </si>
  <si>
    <r>
      <t xml:space="preserve">от  </t>
    </r>
    <r>
      <rPr>
        <u val="single"/>
        <sz val="14"/>
        <rFont val="Times New Roman"/>
        <family val="1"/>
      </rPr>
      <t>18.07.2016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27/52-812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</si>
</sst>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0.0"/>
    <numFmt numFmtId="193" formatCode="0.0000"/>
    <numFmt numFmtId="194" formatCode="0.00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vertical="center" wrapText="1"/>
    </xf>
    <xf numFmtId="180" fontId="4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0" fontId="3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3" xfId="58" applyNumberFormat="1" applyFont="1" applyBorder="1" applyAlignment="1">
      <alignment horizontal="center" vertical="center"/>
    </xf>
    <xf numFmtId="180" fontId="3" fillId="0" borderId="13" xfId="58" applyNumberFormat="1" applyFont="1" applyBorder="1" applyAlignment="1">
      <alignment horizontal="center" vertical="center"/>
    </xf>
    <xf numFmtId="180" fontId="3" fillId="0" borderId="13" xfId="58" applyNumberFormat="1" applyFont="1" applyFill="1" applyBorder="1" applyAlignment="1">
      <alignment horizontal="center" vertical="center" wrapText="1"/>
    </xf>
    <xf numFmtId="180" fontId="2" fillId="0" borderId="13" xfId="58" applyNumberFormat="1" applyFont="1" applyFill="1" applyBorder="1" applyAlignment="1">
      <alignment horizontal="center" vertical="center" wrapText="1"/>
    </xf>
    <xf numFmtId="180" fontId="3" fillId="0" borderId="14" xfId="58" applyNumberFormat="1" applyFont="1" applyBorder="1" applyAlignment="1">
      <alignment horizontal="center" vertical="center"/>
    </xf>
    <xf numFmtId="180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6" xfId="58" applyNumberFormat="1" applyFont="1" applyBorder="1" applyAlignment="1">
      <alignment horizontal="center" vertical="center"/>
    </xf>
    <xf numFmtId="180" fontId="3" fillId="0" borderId="16" xfId="58" applyNumberFormat="1" applyFont="1" applyBorder="1" applyAlignment="1">
      <alignment horizontal="center" vertical="center"/>
    </xf>
    <xf numFmtId="180" fontId="3" fillId="0" borderId="16" xfId="58" applyNumberFormat="1" applyFont="1" applyFill="1" applyBorder="1" applyAlignment="1">
      <alignment horizontal="center" vertical="center" wrapText="1"/>
    </xf>
    <xf numFmtId="180" fontId="2" fillId="0" borderId="16" xfId="58" applyNumberFormat="1" applyFont="1" applyFill="1" applyBorder="1" applyAlignment="1">
      <alignment horizontal="center" vertical="center" wrapText="1"/>
    </xf>
    <xf numFmtId="180" fontId="3" fillId="0" borderId="17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79" fontId="2" fillId="0" borderId="10" xfId="58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2" fontId="2" fillId="0" borderId="16" xfId="0" applyNumberFormat="1" applyFont="1" applyBorder="1" applyAlignment="1">
      <alignment horizontal="center" vertical="center"/>
    </xf>
    <xf numFmtId="179" fontId="2" fillId="0" borderId="16" xfId="58" applyFont="1" applyBorder="1" applyAlignment="1">
      <alignment vertical="center"/>
    </xf>
    <xf numFmtId="179" fontId="2" fillId="0" borderId="10" xfId="58" applyFont="1" applyBorder="1" applyAlignment="1">
      <alignment vertical="center"/>
    </xf>
    <xf numFmtId="182" fontId="2" fillId="0" borderId="10" xfId="58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/>
    </xf>
    <xf numFmtId="180" fontId="3" fillId="0" borderId="18" xfId="58" applyNumberFormat="1" applyFont="1" applyBorder="1" applyAlignment="1">
      <alignment horizontal="center" vertical="center"/>
    </xf>
    <xf numFmtId="180" fontId="2" fillId="0" borderId="18" xfId="58" applyNumberFormat="1" applyFont="1" applyBorder="1" applyAlignment="1">
      <alignment horizontal="center" vertical="center"/>
    </xf>
    <xf numFmtId="180" fontId="3" fillId="0" borderId="18" xfId="58" applyNumberFormat="1" applyFont="1" applyFill="1" applyBorder="1" applyAlignment="1">
      <alignment horizontal="center" vertical="center" wrapText="1"/>
    </xf>
    <xf numFmtId="180" fontId="2" fillId="0" borderId="18" xfId="58" applyNumberFormat="1" applyFont="1" applyFill="1" applyBorder="1" applyAlignment="1">
      <alignment horizontal="center" vertical="center" wrapText="1"/>
    </xf>
    <xf numFmtId="180" fontId="3" fillId="0" borderId="19" xfId="58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/>
    </xf>
    <xf numFmtId="180" fontId="2" fillId="0" borderId="10" xfId="58" applyNumberFormat="1" applyFont="1" applyBorder="1" applyAlignment="1">
      <alignment horizontal="center" vertical="center"/>
    </xf>
    <xf numFmtId="180" fontId="3" fillId="0" borderId="10" xfId="58" applyNumberFormat="1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180" fontId="3" fillId="0" borderId="12" xfId="58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7.57421875" style="4" customWidth="1"/>
    <col min="2" max="2" width="102.28125" style="4" customWidth="1"/>
    <col min="3" max="3" width="13.57421875" style="4" customWidth="1"/>
    <col min="4" max="4" width="16.140625" style="4" customWidth="1"/>
    <col min="5" max="5" width="19.8515625" style="4" hidden="1" customWidth="1"/>
    <col min="6" max="6" width="16.00390625" style="4" hidden="1" customWidth="1"/>
    <col min="7" max="7" width="20.28125" style="4" hidden="1" customWidth="1"/>
    <col min="8" max="8" width="16.00390625" style="4" hidden="1" customWidth="1"/>
    <col min="9" max="10" width="20.28125" style="4" hidden="1" customWidth="1"/>
    <col min="11" max="11" width="20.28125" style="4" customWidth="1"/>
    <col min="12" max="16384" width="9.140625" style="4" customWidth="1"/>
  </cols>
  <sheetData>
    <row r="1" spans="2:3" ht="18.75">
      <c r="B1" s="3"/>
      <c r="C1" s="4" t="s">
        <v>44</v>
      </c>
    </row>
    <row r="2" spans="2:3" ht="18.75">
      <c r="B2" s="3"/>
      <c r="C2" s="4" t="s">
        <v>26</v>
      </c>
    </row>
    <row r="3" spans="2:8" ht="18.75">
      <c r="B3" s="3"/>
      <c r="C3" s="10" t="s">
        <v>47</v>
      </c>
      <c r="E3" s="10"/>
      <c r="F3" s="10"/>
      <c r="H3" s="10"/>
    </row>
    <row r="4" spans="2:5" ht="18.75">
      <c r="B4" s="3"/>
      <c r="C4" s="3"/>
      <c r="E4" s="2"/>
    </row>
    <row r="5" spans="2:5" ht="18.75">
      <c r="B5" s="3"/>
      <c r="C5" s="22"/>
      <c r="E5" s="2"/>
    </row>
    <row r="6" spans="2:5" ht="18.75">
      <c r="B6" s="44"/>
      <c r="C6" s="4" t="s">
        <v>35</v>
      </c>
      <c r="D6" s="44"/>
      <c r="E6" s="2"/>
    </row>
    <row r="8" spans="1:11" ht="60" customHeight="1">
      <c r="A8" s="84" t="s">
        <v>33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ht="18.75" hidden="1"/>
    <row r="11" spans="5:11" ht="19.5" thickBot="1">
      <c r="E11" s="5"/>
      <c r="G11" s="5"/>
      <c r="I11" s="5"/>
      <c r="J11" s="5"/>
      <c r="K11" s="5" t="s">
        <v>42</v>
      </c>
    </row>
    <row r="12" spans="1:11" ht="17.25" customHeight="1">
      <c r="A12" s="72" t="s">
        <v>0</v>
      </c>
      <c r="B12" s="70" t="s">
        <v>25</v>
      </c>
      <c r="C12" s="70" t="s">
        <v>9</v>
      </c>
      <c r="D12" s="76" t="s">
        <v>10</v>
      </c>
      <c r="E12" s="74" t="s">
        <v>40</v>
      </c>
      <c r="F12" s="85" t="s">
        <v>39</v>
      </c>
      <c r="G12" s="74" t="s">
        <v>40</v>
      </c>
      <c r="H12" s="85" t="s">
        <v>39</v>
      </c>
      <c r="I12" s="88" t="s">
        <v>41</v>
      </c>
      <c r="J12" s="78" t="s">
        <v>45</v>
      </c>
      <c r="K12" s="81" t="s">
        <v>41</v>
      </c>
    </row>
    <row r="13" spans="1:11" ht="20.25" customHeight="1">
      <c r="A13" s="73"/>
      <c r="B13" s="71"/>
      <c r="C13" s="71"/>
      <c r="D13" s="77"/>
      <c r="E13" s="75"/>
      <c r="F13" s="86"/>
      <c r="G13" s="75"/>
      <c r="H13" s="86"/>
      <c r="I13" s="89"/>
      <c r="J13" s="79"/>
      <c r="K13" s="82"/>
    </row>
    <row r="14" spans="1:11" ht="38.25" customHeight="1">
      <c r="A14" s="73"/>
      <c r="B14" s="71"/>
      <c r="C14" s="71"/>
      <c r="D14" s="77"/>
      <c r="E14" s="75"/>
      <c r="F14" s="87"/>
      <c r="G14" s="75"/>
      <c r="H14" s="87"/>
      <c r="I14" s="90"/>
      <c r="J14" s="80"/>
      <c r="K14" s="83"/>
    </row>
    <row r="15" spans="1:11" ht="16.5" customHeight="1">
      <c r="A15" s="11" t="s">
        <v>27</v>
      </c>
      <c r="B15" s="15">
        <v>2</v>
      </c>
      <c r="C15" s="15">
        <v>3</v>
      </c>
      <c r="D15" s="16">
        <v>4</v>
      </c>
      <c r="E15" s="31">
        <v>5</v>
      </c>
      <c r="F15" s="40">
        <v>6</v>
      </c>
      <c r="G15" s="41">
        <v>5</v>
      </c>
      <c r="H15" s="40">
        <v>6</v>
      </c>
      <c r="I15" s="49">
        <v>5</v>
      </c>
      <c r="J15" s="40">
        <v>6</v>
      </c>
      <c r="K15" s="51">
        <v>5</v>
      </c>
    </row>
    <row r="16" spans="1:11" ht="18.75">
      <c r="A16" s="12">
        <v>1</v>
      </c>
      <c r="B16" s="17" t="s">
        <v>3</v>
      </c>
      <c r="C16" s="18" t="s">
        <v>7</v>
      </c>
      <c r="D16" s="18"/>
      <c r="E16" s="32" t="e">
        <f aca="true" t="shared" si="0" ref="E16:K16">+E17</f>
        <v>#REF!</v>
      </c>
      <c r="F16" s="32" t="e">
        <f t="shared" si="0"/>
        <v>#REF!</v>
      </c>
      <c r="G16" s="23" t="e">
        <f t="shared" si="0"/>
        <v>#REF!</v>
      </c>
      <c r="H16" s="32">
        <f t="shared" si="0"/>
        <v>0</v>
      </c>
      <c r="I16" s="32">
        <f t="shared" si="0"/>
        <v>106350</v>
      </c>
      <c r="J16" s="60">
        <f t="shared" si="0"/>
        <v>0</v>
      </c>
      <c r="K16" s="52">
        <f t="shared" si="0"/>
        <v>106350</v>
      </c>
    </row>
    <row r="17" spans="1:11" ht="18.75">
      <c r="A17" s="11" t="s">
        <v>5</v>
      </c>
      <c r="B17" s="7" t="s">
        <v>4</v>
      </c>
      <c r="C17" s="19" t="s">
        <v>7</v>
      </c>
      <c r="D17" s="19" t="s">
        <v>8</v>
      </c>
      <c r="E17" s="33" t="e">
        <f>E19+E21+#REF!+E20+E23</f>
        <v>#REF!</v>
      </c>
      <c r="F17" s="33" t="e">
        <f>F19+F21+#REF!+F20+F23</f>
        <v>#REF!</v>
      </c>
      <c r="G17" s="24" t="e">
        <f>G19+G21+#REF!+G20+G23</f>
        <v>#REF!</v>
      </c>
      <c r="H17" s="33"/>
      <c r="I17" s="33">
        <f>I19+I20+I21+I23+I22</f>
        <v>106350</v>
      </c>
      <c r="J17" s="61">
        <f>J19+J20+J21+J23+J22</f>
        <v>0</v>
      </c>
      <c r="K17" s="53">
        <f>K19+K20+K21+K23+K22</f>
        <v>106350</v>
      </c>
    </row>
    <row r="18" spans="1:11" ht="18.75">
      <c r="A18" s="11"/>
      <c r="B18" s="7" t="s">
        <v>6</v>
      </c>
      <c r="C18" s="19"/>
      <c r="D18" s="19"/>
      <c r="E18" s="33"/>
      <c r="F18" s="39"/>
      <c r="G18" s="41"/>
      <c r="H18" s="39"/>
      <c r="I18" s="49"/>
      <c r="J18" s="40"/>
      <c r="K18" s="51"/>
    </row>
    <row r="19" spans="1:11" ht="38.25" customHeight="1">
      <c r="A19" s="11"/>
      <c r="B19" s="1" t="s">
        <v>1</v>
      </c>
      <c r="C19" s="8"/>
      <c r="D19" s="8"/>
      <c r="E19" s="34">
        <v>55000</v>
      </c>
      <c r="F19" s="39"/>
      <c r="G19" s="42">
        <f>E19+F19</f>
        <v>55000</v>
      </c>
      <c r="H19" s="39"/>
      <c r="I19" s="50">
        <f aca="true" t="shared" si="1" ref="I19:K23">G19+H19</f>
        <v>55000</v>
      </c>
      <c r="J19" s="62"/>
      <c r="K19" s="54">
        <f t="shared" si="1"/>
        <v>55000</v>
      </c>
    </row>
    <row r="20" spans="1:11" ht="38.25" customHeight="1">
      <c r="A20" s="11"/>
      <c r="B20" s="1" t="s">
        <v>36</v>
      </c>
      <c r="C20" s="8"/>
      <c r="D20" s="8"/>
      <c r="E20" s="34">
        <v>35350</v>
      </c>
      <c r="F20" s="43"/>
      <c r="G20" s="42">
        <f>E20+F20</f>
        <v>35350</v>
      </c>
      <c r="H20" s="43"/>
      <c r="I20" s="50">
        <f t="shared" si="1"/>
        <v>35350</v>
      </c>
      <c r="J20" s="62"/>
      <c r="K20" s="54">
        <f t="shared" si="1"/>
        <v>35350</v>
      </c>
    </row>
    <row r="21" spans="1:11" ht="45" customHeight="1">
      <c r="A21" s="11"/>
      <c r="B21" s="1" t="s">
        <v>34</v>
      </c>
      <c r="C21" s="8"/>
      <c r="D21" s="8"/>
      <c r="E21" s="34">
        <v>10000</v>
      </c>
      <c r="F21" s="39"/>
      <c r="G21" s="42">
        <f>E21+F21</f>
        <v>10000</v>
      </c>
      <c r="H21" s="39"/>
      <c r="I21" s="50">
        <f t="shared" si="1"/>
        <v>10000</v>
      </c>
      <c r="J21" s="62"/>
      <c r="K21" s="54">
        <f t="shared" si="1"/>
        <v>10000</v>
      </c>
    </row>
    <row r="22" spans="1:11" ht="37.5">
      <c r="A22" s="11"/>
      <c r="B22" s="13" t="s">
        <v>46</v>
      </c>
      <c r="C22" s="8"/>
      <c r="D22" s="8"/>
      <c r="E22" s="34">
        <v>0</v>
      </c>
      <c r="F22" s="39"/>
      <c r="G22" s="42">
        <f>E22+F22</f>
        <v>0</v>
      </c>
      <c r="H22" s="39"/>
      <c r="I22" s="50">
        <f t="shared" si="1"/>
        <v>0</v>
      </c>
      <c r="J22" s="62">
        <v>1000</v>
      </c>
      <c r="K22" s="54">
        <f t="shared" si="1"/>
        <v>1000</v>
      </c>
    </row>
    <row r="23" spans="1:11" ht="56.25">
      <c r="A23" s="11"/>
      <c r="B23" s="13" t="s">
        <v>43</v>
      </c>
      <c r="C23" s="8"/>
      <c r="D23" s="8"/>
      <c r="E23" s="34">
        <v>0</v>
      </c>
      <c r="F23" s="46">
        <v>6000</v>
      </c>
      <c r="G23" s="42">
        <f>E23+F23</f>
        <v>6000</v>
      </c>
      <c r="H23" s="46"/>
      <c r="I23" s="50">
        <f t="shared" si="1"/>
        <v>6000</v>
      </c>
      <c r="J23" s="62">
        <v>-1000</v>
      </c>
      <c r="K23" s="54">
        <f t="shared" si="1"/>
        <v>5000</v>
      </c>
    </row>
    <row r="24" spans="1:11" ht="18.75">
      <c r="A24" s="12">
        <v>2</v>
      </c>
      <c r="B24" s="9" t="s">
        <v>11</v>
      </c>
      <c r="C24" s="20" t="s">
        <v>13</v>
      </c>
      <c r="D24" s="20"/>
      <c r="E24" s="35">
        <f aca="true" t="shared" si="2" ref="E24:K24">+E25+E29+E33</f>
        <v>73645.40000000001</v>
      </c>
      <c r="F24" s="35">
        <f t="shared" si="2"/>
        <v>22266</v>
      </c>
      <c r="G24" s="26">
        <f t="shared" si="2"/>
        <v>95911.40000000001</v>
      </c>
      <c r="H24" s="35">
        <f t="shared" si="2"/>
        <v>35714.88873</v>
      </c>
      <c r="I24" s="35">
        <f t="shared" si="2"/>
        <v>131626.28873</v>
      </c>
      <c r="J24" s="63">
        <f t="shared" si="2"/>
        <v>0</v>
      </c>
      <c r="K24" s="55">
        <f t="shared" si="2"/>
        <v>131626.28873</v>
      </c>
    </row>
    <row r="25" spans="1:11" ht="18.75">
      <c r="A25" s="11" t="s">
        <v>15</v>
      </c>
      <c r="B25" s="1" t="s">
        <v>12</v>
      </c>
      <c r="C25" s="8" t="s">
        <v>13</v>
      </c>
      <c r="D25" s="8" t="s">
        <v>14</v>
      </c>
      <c r="E25" s="34">
        <f aca="true" t="shared" si="3" ref="E25:K25">E27+E28</f>
        <v>68645.1</v>
      </c>
      <c r="F25" s="34">
        <f t="shared" si="3"/>
        <v>0</v>
      </c>
      <c r="G25" s="25">
        <f t="shared" si="3"/>
        <v>68645.1</v>
      </c>
      <c r="H25" s="34">
        <f t="shared" si="3"/>
        <v>35714.88873</v>
      </c>
      <c r="I25" s="34">
        <f t="shared" si="3"/>
        <v>104359.98873</v>
      </c>
      <c r="J25" s="64">
        <f t="shared" si="3"/>
        <v>0</v>
      </c>
      <c r="K25" s="56">
        <f t="shared" si="3"/>
        <v>104359.98873</v>
      </c>
    </row>
    <row r="26" spans="1:11" ht="18.75">
      <c r="A26" s="11"/>
      <c r="B26" s="1" t="s">
        <v>6</v>
      </c>
      <c r="C26" s="8"/>
      <c r="D26" s="8"/>
      <c r="E26" s="34"/>
      <c r="F26" s="39"/>
      <c r="G26" s="41"/>
      <c r="H26" s="39"/>
      <c r="I26" s="49"/>
      <c r="J26" s="40"/>
      <c r="K26" s="51"/>
    </row>
    <row r="27" spans="1:11" ht="37.5">
      <c r="A27" s="11"/>
      <c r="B27" s="1" t="s">
        <v>32</v>
      </c>
      <c r="C27" s="8"/>
      <c r="D27" s="8"/>
      <c r="E27" s="34">
        <f>34100+15000+9545.1</f>
        <v>58645.1</v>
      </c>
      <c r="F27" s="39"/>
      <c r="G27" s="42">
        <f>E27+F27</f>
        <v>58645.1</v>
      </c>
      <c r="H27" s="47">
        <v>35714.88873</v>
      </c>
      <c r="I27" s="50">
        <f>G27+H27</f>
        <v>94359.98873</v>
      </c>
      <c r="J27" s="62"/>
      <c r="K27" s="54">
        <f>I27+J27</f>
        <v>94359.98873</v>
      </c>
    </row>
    <row r="28" spans="1:11" ht="72" customHeight="1">
      <c r="A28" s="11"/>
      <c r="B28" s="1" t="s">
        <v>23</v>
      </c>
      <c r="C28" s="8"/>
      <c r="D28" s="8"/>
      <c r="E28" s="34">
        <v>10000</v>
      </c>
      <c r="F28" s="39"/>
      <c r="G28" s="42">
        <f>E28+F28</f>
        <v>10000</v>
      </c>
      <c r="H28" s="39"/>
      <c r="I28" s="50">
        <f>G28+H28</f>
        <v>10000</v>
      </c>
      <c r="J28" s="62"/>
      <c r="K28" s="54">
        <f>I28+J28</f>
        <v>10000</v>
      </c>
    </row>
    <row r="29" spans="1:11" ht="18.75">
      <c r="A29" s="11" t="s">
        <v>16</v>
      </c>
      <c r="B29" s="1" t="s">
        <v>17</v>
      </c>
      <c r="C29" s="8" t="s">
        <v>13</v>
      </c>
      <c r="D29" s="8" t="s">
        <v>18</v>
      </c>
      <c r="E29" s="34">
        <f>E31+E32</f>
        <v>2000.3</v>
      </c>
      <c r="F29" s="34">
        <f>F31+F32</f>
        <v>22266</v>
      </c>
      <c r="G29" s="25">
        <f>G31+G32</f>
        <v>24266.3</v>
      </c>
      <c r="H29" s="34"/>
      <c r="I29" s="34">
        <f>I31+I32</f>
        <v>24266.3</v>
      </c>
      <c r="J29" s="64">
        <f>J31+J32</f>
        <v>0</v>
      </c>
      <c r="K29" s="56">
        <f>K31+K32</f>
        <v>24266.3</v>
      </c>
    </row>
    <row r="30" spans="1:11" ht="18.75">
      <c r="A30" s="11"/>
      <c r="B30" s="1" t="s">
        <v>6</v>
      </c>
      <c r="C30" s="8"/>
      <c r="D30" s="8"/>
      <c r="E30" s="34"/>
      <c r="F30" s="39"/>
      <c r="G30" s="41"/>
      <c r="H30" s="39"/>
      <c r="I30" s="49"/>
      <c r="J30" s="40"/>
      <c r="K30" s="51"/>
    </row>
    <row r="31" spans="1:11" ht="37.5">
      <c r="A31" s="11"/>
      <c r="B31" s="1" t="s">
        <v>2</v>
      </c>
      <c r="C31" s="8"/>
      <c r="D31" s="8"/>
      <c r="E31" s="34">
        <v>2000.3</v>
      </c>
      <c r="F31" s="48">
        <v>18266</v>
      </c>
      <c r="G31" s="42">
        <f>E31+F31</f>
        <v>20266.3</v>
      </c>
      <c r="H31" s="39"/>
      <c r="I31" s="50">
        <f>G31+H31</f>
        <v>20266.3</v>
      </c>
      <c r="J31" s="62"/>
      <c r="K31" s="54">
        <f>I31+J31</f>
        <v>20266.3</v>
      </c>
    </row>
    <row r="32" spans="1:11" ht="56.25">
      <c r="A32" s="11"/>
      <c r="B32" s="13" t="s">
        <v>43</v>
      </c>
      <c r="C32" s="8"/>
      <c r="D32" s="8"/>
      <c r="E32" s="34">
        <v>0</v>
      </c>
      <c r="F32" s="45">
        <v>4000</v>
      </c>
      <c r="G32" s="42">
        <f>E32+F32</f>
        <v>4000</v>
      </c>
      <c r="H32" s="45"/>
      <c r="I32" s="50">
        <f>G32+H32</f>
        <v>4000</v>
      </c>
      <c r="J32" s="62"/>
      <c r="K32" s="54">
        <f>I32+J32</f>
        <v>4000</v>
      </c>
    </row>
    <row r="33" spans="1:11" ht="18.75">
      <c r="A33" s="11" t="s">
        <v>28</v>
      </c>
      <c r="B33" s="1" t="s">
        <v>29</v>
      </c>
      <c r="C33" s="8" t="s">
        <v>13</v>
      </c>
      <c r="D33" s="8" t="s">
        <v>30</v>
      </c>
      <c r="E33" s="34">
        <f aca="true" t="shared" si="4" ref="E33:K33">+E35</f>
        <v>3000</v>
      </c>
      <c r="F33" s="34">
        <f t="shared" si="4"/>
        <v>0</v>
      </c>
      <c r="G33" s="25">
        <f t="shared" si="4"/>
        <v>3000</v>
      </c>
      <c r="H33" s="34">
        <f t="shared" si="4"/>
        <v>0</v>
      </c>
      <c r="I33" s="34">
        <f t="shared" si="4"/>
        <v>3000</v>
      </c>
      <c r="J33" s="64">
        <f t="shared" si="4"/>
        <v>0</v>
      </c>
      <c r="K33" s="56">
        <f t="shared" si="4"/>
        <v>3000</v>
      </c>
    </row>
    <row r="34" spans="1:11" ht="18.75">
      <c r="A34" s="11"/>
      <c r="B34" s="1" t="s">
        <v>6</v>
      </c>
      <c r="C34" s="8"/>
      <c r="D34" s="8"/>
      <c r="E34" s="34"/>
      <c r="F34" s="39"/>
      <c r="G34" s="41"/>
      <c r="H34" s="39"/>
      <c r="I34" s="49"/>
      <c r="J34" s="40"/>
      <c r="K34" s="51"/>
    </row>
    <row r="35" spans="1:11" ht="19.5" customHeight="1">
      <c r="A35" s="11"/>
      <c r="B35" s="1" t="s">
        <v>31</v>
      </c>
      <c r="C35" s="8"/>
      <c r="D35" s="8"/>
      <c r="E35" s="34">
        <v>3000</v>
      </c>
      <c r="F35" s="34"/>
      <c r="G35" s="25">
        <v>3000</v>
      </c>
      <c r="H35" s="34"/>
      <c r="I35" s="34">
        <v>3000</v>
      </c>
      <c r="J35" s="64"/>
      <c r="K35" s="56">
        <v>3000</v>
      </c>
    </row>
    <row r="36" spans="1:11" ht="18.75">
      <c r="A36" s="12" t="s">
        <v>19</v>
      </c>
      <c r="B36" s="9" t="s">
        <v>20</v>
      </c>
      <c r="C36" s="20" t="s">
        <v>22</v>
      </c>
      <c r="D36" s="20"/>
      <c r="E36" s="36">
        <f aca="true" t="shared" si="5" ref="E36:K36">+E37</f>
        <v>17969</v>
      </c>
      <c r="F36" s="36">
        <f t="shared" si="5"/>
        <v>0</v>
      </c>
      <c r="G36" s="27">
        <f t="shared" si="5"/>
        <v>17969</v>
      </c>
      <c r="H36" s="36">
        <f t="shared" si="5"/>
        <v>0</v>
      </c>
      <c r="I36" s="36">
        <f t="shared" si="5"/>
        <v>17969</v>
      </c>
      <c r="J36" s="65">
        <f t="shared" si="5"/>
        <v>0</v>
      </c>
      <c r="K36" s="57">
        <f t="shared" si="5"/>
        <v>17969</v>
      </c>
    </row>
    <row r="37" spans="1:11" ht="18.75">
      <c r="A37" s="11" t="s">
        <v>38</v>
      </c>
      <c r="B37" s="1" t="s">
        <v>21</v>
      </c>
      <c r="C37" s="8" t="s">
        <v>22</v>
      </c>
      <c r="D37" s="8" t="s">
        <v>7</v>
      </c>
      <c r="E37" s="37">
        <f aca="true" t="shared" si="6" ref="E37:K37">+E39</f>
        <v>17969</v>
      </c>
      <c r="F37" s="37">
        <f t="shared" si="6"/>
        <v>0</v>
      </c>
      <c r="G37" s="28">
        <f t="shared" si="6"/>
        <v>17969</v>
      </c>
      <c r="H37" s="37">
        <f t="shared" si="6"/>
        <v>0</v>
      </c>
      <c r="I37" s="37">
        <f t="shared" si="6"/>
        <v>17969</v>
      </c>
      <c r="J37" s="66">
        <f t="shared" si="6"/>
        <v>0</v>
      </c>
      <c r="K37" s="58">
        <f t="shared" si="6"/>
        <v>17969</v>
      </c>
    </row>
    <row r="38" spans="1:11" ht="18.75">
      <c r="A38" s="11"/>
      <c r="B38" s="1" t="s">
        <v>6</v>
      </c>
      <c r="C38" s="8"/>
      <c r="D38" s="8"/>
      <c r="E38" s="34"/>
      <c r="F38" s="39"/>
      <c r="G38" s="41"/>
      <c r="H38" s="39"/>
      <c r="I38" s="49"/>
      <c r="J38" s="40"/>
      <c r="K38" s="51"/>
    </row>
    <row r="39" spans="1:11" ht="75">
      <c r="A39" s="11"/>
      <c r="B39" s="30" t="s">
        <v>37</v>
      </c>
      <c r="C39" s="8"/>
      <c r="D39" s="8"/>
      <c r="E39" s="34">
        <v>17969</v>
      </c>
      <c r="F39" s="39"/>
      <c r="G39" s="42">
        <f>E39+F39</f>
        <v>17969</v>
      </c>
      <c r="H39" s="39"/>
      <c r="I39" s="50">
        <f>G39+H39</f>
        <v>17969</v>
      </c>
      <c r="J39" s="62"/>
      <c r="K39" s="54">
        <f>I39+J39</f>
        <v>17969</v>
      </c>
    </row>
    <row r="40" spans="1:11" s="6" customFormat="1" ht="24.75" customHeight="1" thickBot="1">
      <c r="A40" s="68" t="s">
        <v>24</v>
      </c>
      <c r="B40" s="69"/>
      <c r="C40" s="21"/>
      <c r="D40" s="21"/>
      <c r="E40" s="38" t="e">
        <f aca="true" t="shared" si="7" ref="E40:K40">E16+E24+E36</f>
        <v>#REF!</v>
      </c>
      <c r="F40" s="38" t="e">
        <f t="shared" si="7"/>
        <v>#REF!</v>
      </c>
      <c r="G40" s="29" t="e">
        <f t="shared" si="7"/>
        <v>#REF!</v>
      </c>
      <c r="H40" s="38">
        <f t="shared" si="7"/>
        <v>35714.88873</v>
      </c>
      <c r="I40" s="38">
        <f t="shared" si="7"/>
        <v>255945.28873</v>
      </c>
      <c r="J40" s="67">
        <f t="shared" si="7"/>
        <v>0</v>
      </c>
      <c r="K40" s="59">
        <f t="shared" si="7"/>
        <v>255945.28873</v>
      </c>
    </row>
    <row r="41" ht="18.75">
      <c r="E41" s="14" t="e">
        <f>+#REF!+#REF!+E39+#REF!+E31+#REF!+#REF!+#REF!+E28+E27+#REF!+E21+E19-E40</f>
        <v>#REF!</v>
      </c>
    </row>
    <row r="42" ht="18.75">
      <c r="E42" s="5"/>
    </row>
  </sheetData>
  <sheetProtection/>
  <mergeCells count="13">
    <mergeCell ref="J12:J14"/>
    <mergeCell ref="K12:K14"/>
    <mergeCell ref="A8:K8"/>
    <mergeCell ref="F12:F14"/>
    <mergeCell ref="H12:H14"/>
    <mergeCell ref="I12:I14"/>
    <mergeCell ref="G12:G14"/>
    <mergeCell ref="A40:B40"/>
    <mergeCell ref="C12:C14"/>
    <mergeCell ref="A12:A14"/>
    <mergeCell ref="B12:B14"/>
    <mergeCell ref="E12:E14"/>
    <mergeCell ref="D12:D14"/>
  </mergeCells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2016-07-15T09:29:16Z</cp:lastPrinted>
  <dcterms:created xsi:type="dcterms:W3CDTF">1996-10-08T23:32:33Z</dcterms:created>
  <dcterms:modified xsi:type="dcterms:W3CDTF">2016-07-18T10:12:40Z</dcterms:modified>
  <cp:category/>
  <cp:version/>
  <cp:contentType/>
  <cp:contentStatus/>
</cp:coreProperties>
</file>