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20" windowWidth="11295" windowHeight="4230" activeTab="0"/>
  </bookViews>
  <sheets>
    <sheet name="лист" sheetId="1" r:id="rId1"/>
  </sheets>
  <definedNames>
    <definedName name="_xlnm.Print_Titles" localSheetId="0">'лист'!$12:$12</definedName>
  </definedNames>
  <calcPr fullCalcOnLoad="1"/>
</workbook>
</file>

<file path=xl/sharedStrings.xml><?xml version="1.0" encoding="utf-8"?>
<sst xmlns="http://schemas.openxmlformats.org/spreadsheetml/2006/main" count="132" uniqueCount="51">
  <si>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</si>
  <si>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</si>
  <si>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</si>
  <si>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</si>
  <si>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</si>
  <si>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</si>
  <si>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</si>
  <si>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</si>
  <si>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</si>
  <si>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</si>
  <si>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</si>
  <si>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</si>
  <si>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</si>
  <si>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</si>
  <si>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</si>
  <si>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</si>
  <si>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</si>
  <si>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</si>
  <si>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</si>
  <si>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</si>
  <si>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</si>
  <si>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</si>
  <si>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</si>
  <si>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</si>
  <si>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</si>
  <si>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</si>
  <si>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</si>
  <si>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</si>
  <si>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</si>
  <si>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</si>
  <si>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Изменения по поправке</t>
  </si>
  <si>
    <t>Приложение № 17</t>
  </si>
  <si>
    <t>Сумма</t>
  </si>
  <si>
    <t>тыс.руб.</t>
  </si>
  <si>
    <t>Изменение остатков средств на счетах по учету средств бюджетов</t>
  </si>
  <si>
    <t>Утверждено Решением ПгС от 19.12.2016 №28/04-43</t>
  </si>
  <si>
    <t>Изменения</t>
  </si>
  <si>
    <t>на сумму  остатков  средств на 01.01.2017</t>
  </si>
  <si>
    <t>за счет реструктуриации бюджетного кредита</t>
  </si>
  <si>
    <t>(тыс.руб.)</t>
  </si>
  <si>
    <t>в целях сохранения объема мун.долга на уровне утвержденного на 01.01.2018</t>
  </si>
  <si>
    <t>Утверждено Решением ПгС от 07.06.2017 №28/06-115</t>
  </si>
  <si>
    <t>предоставление бюджетного кредита</t>
  </si>
  <si>
    <t>Утверждено Решением ПГС от 16.08.2017 №28/08-145</t>
  </si>
  <si>
    <t xml:space="preserve">Источники финансирования дефицита бюджета Петрозаводского городского округа на 2017 год </t>
  </si>
  <si>
    <t>Утверждено Решением ПгС от 13.09.2017 28/09-162</t>
  </si>
  <si>
    <t xml:space="preserve">Изменение </t>
  </si>
  <si>
    <t>оборотов по бюджетным кредитам через систему Федерального казначейства</t>
  </si>
  <si>
    <t>исходя из фактического  возврата остатков субсидий, субвенций и иных межбюджетных трансфертов, имеющих целевое назначение, прошлых лет из бюджетов городских округов на 01.11.2017</t>
  </si>
  <si>
    <t>Приложение № 9</t>
  </si>
  <si>
    <r>
      <t xml:space="preserve">от  </t>
    </r>
    <r>
      <rPr>
        <u val="single"/>
        <sz val="14"/>
        <rFont val="Times New Roman"/>
        <family val="1"/>
      </rPr>
      <t>24 ноября 2017 года</t>
    </r>
    <r>
      <rPr>
        <sz val="14"/>
        <rFont val="Times New Roman"/>
        <family val="1"/>
      </rPr>
      <t xml:space="preserve">   №   </t>
    </r>
    <r>
      <rPr>
        <u val="single"/>
        <sz val="14"/>
        <rFont val="Times New Roman"/>
        <family val="1"/>
      </rPr>
      <t>28/10-207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</si>
</sst>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174" fontId="1" fillId="0" borderId="25" xfId="0" applyNumberFormat="1" applyFont="1" applyBorder="1" applyAlignment="1">
      <alignment horizontal="center" vertical="top"/>
    </xf>
    <xf numFmtId="174" fontId="1" fillId="0" borderId="26" xfId="0" applyNumberFormat="1" applyFont="1" applyBorder="1" applyAlignment="1">
      <alignment horizontal="center" vertical="top"/>
    </xf>
    <xf numFmtId="174" fontId="2" fillId="0" borderId="25" xfId="0" applyNumberFormat="1" applyFont="1" applyBorder="1" applyAlignment="1">
      <alignment horizontal="center" vertical="top"/>
    </xf>
    <xf numFmtId="174" fontId="2" fillId="0" borderId="27" xfId="0" applyNumberFormat="1" applyFont="1" applyBorder="1" applyAlignment="1">
      <alignment horizontal="center" vertical="top"/>
    </xf>
    <xf numFmtId="174" fontId="2" fillId="0" borderId="28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174" fontId="2" fillId="0" borderId="30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0" fontId="1" fillId="0" borderId="31" xfId="0" applyFont="1" applyBorder="1" applyAlignment="1" quotePrefix="1">
      <alignment horizontal="center" vertical="top"/>
    </xf>
    <xf numFmtId="0" fontId="1" fillId="0" borderId="32" xfId="0" applyFont="1" applyBorder="1" applyAlignment="1" quotePrefix="1">
      <alignment horizontal="center" vertical="top"/>
    </xf>
    <xf numFmtId="0" fontId="2" fillId="0" borderId="31" xfId="0" applyFont="1" applyBorder="1" applyAlignment="1" quotePrefix="1">
      <alignment horizontal="center" vertical="top"/>
    </xf>
    <xf numFmtId="0" fontId="1" fillId="0" borderId="33" xfId="0" applyFont="1" applyBorder="1" applyAlignment="1" quotePrefix="1">
      <alignment horizontal="center" vertical="top"/>
    </xf>
    <xf numFmtId="0" fontId="1" fillId="0" borderId="30" xfId="0" applyFont="1" applyBorder="1" applyAlignment="1" quotePrefix="1">
      <alignment horizontal="center" vertical="top"/>
    </xf>
    <xf numFmtId="0" fontId="1" fillId="0" borderId="26" xfId="0" applyFont="1" applyBorder="1" applyAlignment="1" quotePrefix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34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6" xfId="0" applyFont="1" applyBorder="1" applyAlignment="1" quotePrefix="1">
      <alignment horizontal="center" vertical="top"/>
    </xf>
    <xf numFmtId="0" fontId="2" fillId="0" borderId="37" xfId="0" applyFont="1" applyBorder="1" applyAlignment="1" quotePrefix="1">
      <alignment horizontal="center" vertical="top"/>
    </xf>
    <xf numFmtId="0" fontId="1" fillId="0" borderId="37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8" xfId="0" applyFont="1" applyBorder="1" applyAlignment="1" quotePrefix="1">
      <alignment horizontal="center" vertical="top"/>
    </xf>
    <xf numFmtId="0" fontId="1" fillId="0" borderId="39" xfId="0" applyFont="1" applyBorder="1" applyAlignment="1" quotePrefix="1">
      <alignment horizontal="center" vertical="top"/>
    </xf>
    <xf numFmtId="0" fontId="1" fillId="0" borderId="29" xfId="0" applyFont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0" fontId="2" fillId="0" borderId="36" xfId="0" applyFont="1" applyFill="1" applyBorder="1" applyAlignment="1" quotePrefix="1">
      <alignment horizontal="center" vertical="top"/>
    </xf>
    <xf numFmtId="0" fontId="2" fillId="0" borderId="31" xfId="0" applyFont="1" applyFill="1" applyBorder="1" applyAlignment="1" quotePrefix="1">
      <alignment horizontal="center" vertical="top"/>
    </xf>
    <xf numFmtId="0" fontId="2" fillId="0" borderId="37" xfId="0" applyFont="1" applyFill="1" applyBorder="1" applyAlignment="1" quotePrefix="1">
      <alignment horizontal="center" vertical="top"/>
    </xf>
    <xf numFmtId="0" fontId="1" fillId="0" borderId="31" xfId="0" applyFont="1" applyFill="1" applyBorder="1" applyAlignment="1" quotePrefix="1">
      <alignment horizontal="center" vertical="top"/>
    </xf>
    <xf numFmtId="0" fontId="1" fillId="0" borderId="37" xfId="0" applyFont="1" applyFill="1" applyBorder="1" applyAlignment="1" quotePrefix="1">
      <alignment horizontal="center" vertical="top"/>
    </xf>
    <xf numFmtId="0" fontId="2" fillId="0" borderId="41" xfId="0" applyFont="1" applyFill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9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4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174" fontId="2" fillId="0" borderId="17" xfId="0" applyNumberFormat="1" applyFont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wrapText="1"/>
    </xf>
    <xf numFmtId="0" fontId="2" fillId="0" borderId="43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6" fillId="0" borderId="46" xfId="0" applyFont="1" applyFill="1" applyBorder="1" applyAlignment="1">
      <alignment horizontal="center" vertical="center" wrapText="1"/>
    </xf>
    <xf numFmtId="174" fontId="1" fillId="0" borderId="47" xfId="0" applyNumberFormat="1" applyFont="1" applyBorder="1" applyAlignment="1">
      <alignment horizontal="center" vertical="top"/>
    </xf>
    <xf numFmtId="174" fontId="1" fillId="0" borderId="48" xfId="0" applyNumberFormat="1" applyFont="1" applyBorder="1" applyAlignment="1">
      <alignment horizontal="center" vertical="top"/>
    </xf>
    <xf numFmtId="174" fontId="1" fillId="0" borderId="17" xfId="0" applyNumberFormat="1" applyFont="1" applyBorder="1" applyAlignment="1">
      <alignment horizontal="center" vertical="top"/>
    </xf>
    <xf numFmtId="174" fontId="1" fillId="0" borderId="49" xfId="0" applyNumberFormat="1" applyFont="1" applyBorder="1" applyAlignment="1">
      <alignment horizontal="center" vertical="top"/>
    </xf>
    <xf numFmtId="174" fontId="1" fillId="0" borderId="50" xfId="0" applyNumberFormat="1" applyFont="1" applyBorder="1" applyAlignment="1">
      <alignment horizontal="center" vertical="top"/>
    </xf>
    <xf numFmtId="174" fontId="1" fillId="0" borderId="50" xfId="0" applyNumberFormat="1" applyFont="1" applyBorder="1" applyAlignment="1">
      <alignment horizontal="center" vertical="top"/>
    </xf>
    <xf numFmtId="174" fontId="2" fillId="0" borderId="46" xfId="0" applyNumberFormat="1" applyFont="1" applyBorder="1" applyAlignment="1">
      <alignment horizontal="center" vertical="top"/>
    </xf>
    <xf numFmtId="174" fontId="2" fillId="0" borderId="51" xfId="0" applyNumberFormat="1" applyFont="1" applyBorder="1" applyAlignment="1">
      <alignment horizontal="center" vertical="top"/>
    </xf>
    <xf numFmtId="174" fontId="2" fillId="0" borderId="52" xfId="0" applyNumberFormat="1" applyFont="1" applyBorder="1" applyAlignment="1">
      <alignment horizontal="center" vertical="top"/>
    </xf>
    <xf numFmtId="174" fontId="2" fillId="0" borderId="49" xfId="0" applyNumberFormat="1" applyFont="1" applyBorder="1" applyAlignment="1">
      <alignment horizontal="center" vertical="top"/>
    </xf>
    <xf numFmtId="174" fontId="1" fillId="0" borderId="53" xfId="0" applyNumberFormat="1" applyFont="1" applyBorder="1" applyAlignment="1">
      <alignment horizontal="center" vertical="top"/>
    </xf>
    <xf numFmtId="174" fontId="1" fillId="0" borderId="30" xfId="0" applyNumberFormat="1" applyFont="1" applyBorder="1" applyAlignment="1">
      <alignment horizontal="center" vertical="top"/>
    </xf>
    <xf numFmtId="174" fontId="2" fillId="0" borderId="54" xfId="0" applyNumberFormat="1" applyFont="1" applyBorder="1" applyAlignment="1">
      <alignment horizontal="center" vertical="top"/>
    </xf>
    <xf numFmtId="0" fontId="2" fillId="0" borderId="55" xfId="0" applyFont="1" applyBorder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74" fontId="1" fillId="0" borderId="56" xfId="0" applyNumberFormat="1" applyFont="1" applyBorder="1" applyAlignment="1">
      <alignment horizontal="center" vertical="top"/>
    </xf>
    <xf numFmtId="174" fontId="1" fillId="0" borderId="31" xfId="0" applyNumberFormat="1" applyFont="1" applyBorder="1" applyAlignment="1">
      <alignment horizontal="center" vertical="top"/>
    </xf>
    <xf numFmtId="174" fontId="2" fillId="0" borderId="58" xfId="0" applyNumberFormat="1" applyFont="1" applyBorder="1" applyAlignment="1">
      <alignment horizontal="center" vertical="top"/>
    </xf>
    <xf numFmtId="174" fontId="2" fillId="0" borderId="40" xfId="0" applyNumberFormat="1" applyFont="1" applyBorder="1" applyAlignment="1">
      <alignment horizontal="center" vertical="top"/>
    </xf>
    <xf numFmtId="174" fontId="2" fillId="0" borderId="31" xfId="0" applyNumberFormat="1" applyFont="1" applyBorder="1" applyAlignment="1">
      <alignment horizontal="center" vertical="top"/>
    </xf>
    <xf numFmtId="174" fontId="1" fillId="0" borderId="33" xfId="0" applyNumberFormat="1" applyFont="1" applyBorder="1" applyAlignment="1">
      <alignment horizontal="center" vertical="top"/>
    </xf>
    <xf numFmtId="174" fontId="1" fillId="0" borderId="33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6" fillId="0" borderId="5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2"/>
  <sheetViews>
    <sheetView tabSelected="1" zoomScale="60" zoomScaleNormal="60" zoomScalePageLayoutView="0" workbookViewId="0" topLeftCell="A1">
      <selection activeCell="E3" sqref="E3:AB3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3" width="21.875" style="1" hidden="1" customWidth="1"/>
    <col min="14" max="14" width="20.625" style="1" hidden="1" customWidth="1"/>
    <col min="15" max="16" width="19.00390625" style="1" hidden="1" customWidth="1"/>
    <col min="17" max="17" width="22.625" style="1" hidden="1" customWidth="1"/>
    <col min="18" max="18" width="20.625" style="1" hidden="1" customWidth="1"/>
    <col min="19" max="20" width="19.00390625" style="1" hidden="1" customWidth="1"/>
    <col min="21" max="21" width="22.625" style="1" hidden="1" customWidth="1"/>
    <col min="22" max="22" width="19.00390625" style="1" hidden="1" customWidth="1"/>
    <col min="23" max="23" width="21.125" style="1" hidden="1" customWidth="1"/>
    <col min="24" max="24" width="19.00390625" style="1" hidden="1" customWidth="1"/>
    <col min="25" max="25" width="22.625" style="1" hidden="1" customWidth="1"/>
    <col min="26" max="27" width="19.00390625" style="1" hidden="1" customWidth="1"/>
    <col min="28" max="28" width="22.625" style="1" customWidth="1"/>
    <col min="29" max="16384" width="9.125" style="1" customWidth="1"/>
  </cols>
  <sheetData>
    <row r="1" ht="35.25" customHeight="1">
      <c r="E1" s="1" t="s">
        <v>49</v>
      </c>
    </row>
    <row r="2" spans="5:13" ht="35.25" customHeight="1">
      <c r="E2" s="1" t="s">
        <v>27</v>
      </c>
      <c r="F2" s="29"/>
      <c r="G2" s="29"/>
      <c r="H2" s="29"/>
      <c r="I2" s="29"/>
      <c r="J2" s="29"/>
      <c r="K2" s="29"/>
      <c r="L2" s="29"/>
      <c r="M2" s="29"/>
    </row>
    <row r="3" spans="5:51" ht="31.5" customHeight="1">
      <c r="E3" s="147" t="s">
        <v>50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5:51" ht="39" customHeight="1">
      <c r="E4" s="85"/>
      <c r="F4" s="25"/>
      <c r="G4" s="25"/>
      <c r="H4" s="25"/>
      <c r="I4" s="25"/>
      <c r="J4" s="25"/>
      <c r="K4" s="25"/>
      <c r="L4" s="25"/>
      <c r="M4" s="2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5:51" ht="36" customHeight="1">
      <c r="E5" s="85"/>
      <c r="F5" s="25"/>
      <c r="G5" s="25"/>
      <c r="H5" s="25"/>
      <c r="I5" s="25"/>
      <c r="J5" s="25"/>
      <c r="K5" s="25"/>
      <c r="L5" s="25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5:51" ht="31.5" customHeight="1">
      <c r="E6" s="1" t="s">
        <v>31</v>
      </c>
      <c r="F6" s="25"/>
      <c r="G6" s="25"/>
      <c r="H6" s="25"/>
      <c r="I6" s="25"/>
      <c r="J6" s="25"/>
      <c r="K6" s="25"/>
      <c r="L6" s="25"/>
      <c r="M6" s="2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5:51" ht="31.5" customHeight="1">
      <c r="E7" s="25"/>
      <c r="F7" s="25"/>
      <c r="G7" s="25"/>
      <c r="H7" s="25"/>
      <c r="I7" s="25"/>
      <c r="J7" s="25"/>
      <c r="K7" s="25"/>
      <c r="L7" s="25"/>
      <c r="M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20.25" customHeight="1"/>
    <row r="9" spans="1:28" ht="22.5" customHeight="1">
      <c r="A9" s="146" t="s">
        <v>44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</row>
    <row r="10" spans="1:11" ht="18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1:28" ht="19.5" thickBot="1">
      <c r="K11" s="3" t="s">
        <v>33</v>
      </c>
      <c r="L11" s="3"/>
      <c r="Q11" s="84" t="s">
        <v>39</v>
      </c>
      <c r="U11" s="84" t="s">
        <v>39</v>
      </c>
      <c r="W11" s="84"/>
      <c r="Y11" s="84"/>
      <c r="AB11" s="84" t="s">
        <v>39</v>
      </c>
    </row>
    <row r="12" spans="1:28" s="4" customFormat="1" ht="27" customHeight="1">
      <c r="A12" s="151" t="s">
        <v>11</v>
      </c>
      <c r="B12" s="135" t="s">
        <v>28</v>
      </c>
      <c r="C12" s="124" t="s">
        <v>29</v>
      </c>
      <c r="D12" s="125"/>
      <c r="E12" s="125"/>
      <c r="F12" s="125"/>
      <c r="G12" s="125"/>
      <c r="H12" s="125"/>
      <c r="I12" s="125"/>
      <c r="J12" s="126"/>
      <c r="K12" s="135" t="s">
        <v>32</v>
      </c>
      <c r="L12" s="126" t="s">
        <v>30</v>
      </c>
      <c r="M12" s="135" t="s">
        <v>35</v>
      </c>
      <c r="N12" s="132" t="s">
        <v>36</v>
      </c>
      <c r="O12" s="133"/>
      <c r="P12" s="134"/>
      <c r="Q12" s="138" t="s">
        <v>32</v>
      </c>
      <c r="R12" s="132" t="s">
        <v>36</v>
      </c>
      <c r="S12" s="133"/>
      <c r="T12" s="134"/>
      <c r="U12" s="130" t="s">
        <v>41</v>
      </c>
      <c r="V12" s="117" t="s">
        <v>36</v>
      </c>
      <c r="W12" s="130" t="s">
        <v>43</v>
      </c>
      <c r="X12" s="119" t="s">
        <v>36</v>
      </c>
      <c r="Y12" s="148" t="s">
        <v>45</v>
      </c>
      <c r="Z12" s="144" t="s">
        <v>46</v>
      </c>
      <c r="AA12" s="145"/>
      <c r="AB12" s="138" t="s">
        <v>32</v>
      </c>
    </row>
    <row r="13" spans="1:28" s="4" customFormat="1" ht="76.5" customHeight="1" thickBot="1">
      <c r="A13" s="152"/>
      <c r="B13" s="136"/>
      <c r="C13" s="127"/>
      <c r="D13" s="128"/>
      <c r="E13" s="128"/>
      <c r="F13" s="128"/>
      <c r="G13" s="128"/>
      <c r="H13" s="128"/>
      <c r="I13" s="128"/>
      <c r="J13" s="129"/>
      <c r="K13" s="136"/>
      <c r="L13" s="129"/>
      <c r="M13" s="136"/>
      <c r="N13" s="109" t="s">
        <v>37</v>
      </c>
      <c r="O13" s="88" t="s">
        <v>38</v>
      </c>
      <c r="P13" s="108" t="s">
        <v>40</v>
      </c>
      <c r="Q13" s="139"/>
      <c r="R13" s="109"/>
      <c r="S13" s="88" t="s">
        <v>30</v>
      </c>
      <c r="T13" s="108"/>
      <c r="U13" s="137"/>
      <c r="V13" s="118" t="s">
        <v>42</v>
      </c>
      <c r="W13" s="131"/>
      <c r="X13" s="120" t="s">
        <v>42</v>
      </c>
      <c r="Y13" s="149"/>
      <c r="Z13" s="123" t="s">
        <v>47</v>
      </c>
      <c r="AA13" s="122" t="s">
        <v>48</v>
      </c>
      <c r="AB13" s="143"/>
    </row>
    <row r="14" spans="1:28" s="26" customFormat="1" ht="27" customHeight="1" thickBot="1">
      <c r="A14" s="27">
        <v>1</v>
      </c>
      <c r="B14" s="28">
        <v>2</v>
      </c>
      <c r="C14" s="140">
        <v>3</v>
      </c>
      <c r="D14" s="141"/>
      <c r="E14" s="141"/>
      <c r="F14" s="141"/>
      <c r="G14" s="141"/>
      <c r="H14" s="141"/>
      <c r="I14" s="141"/>
      <c r="J14" s="142"/>
      <c r="K14" s="28">
        <v>4</v>
      </c>
      <c r="L14" s="32">
        <v>12</v>
      </c>
      <c r="M14" s="32">
        <v>4</v>
      </c>
      <c r="N14" s="103">
        <v>5</v>
      </c>
      <c r="O14" s="104">
        <v>6</v>
      </c>
      <c r="P14" s="106">
        <v>7</v>
      </c>
      <c r="Q14" s="105">
        <v>4</v>
      </c>
      <c r="R14" s="103">
        <v>5</v>
      </c>
      <c r="S14" s="104">
        <v>6</v>
      </c>
      <c r="T14" s="106">
        <v>7</v>
      </c>
      <c r="U14" s="106">
        <v>4</v>
      </c>
      <c r="V14" s="106">
        <v>5</v>
      </c>
      <c r="W14" s="106">
        <v>4</v>
      </c>
      <c r="X14" s="104">
        <v>5</v>
      </c>
      <c r="Y14" s="104">
        <v>4</v>
      </c>
      <c r="Z14" s="103">
        <v>5</v>
      </c>
      <c r="AA14" s="121"/>
      <c r="AB14" s="105">
        <v>6</v>
      </c>
    </row>
    <row r="15" spans="1:28" s="9" customFormat="1" ht="42" customHeight="1" thickBot="1">
      <c r="A15" s="18"/>
      <c r="B15" s="19" t="s">
        <v>16</v>
      </c>
      <c r="C15" s="41" t="s">
        <v>0</v>
      </c>
      <c r="D15" s="52" t="s">
        <v>1</v>
      </c>
      <c r="E15" s="52" t="s">
        <v>3</v>
      </c>
      <c r="F15" s="52" t="s">
        <v>3</v>
      </c>
      <c r="G15" s="52" t="s">
        <v>3</v>
      </c>
      <c r="H15" s="52" t="s">
        <v>3</v>
      </c>
      <c r="I15" s="52" t="s">
        <v>4</v>
      </c>
      <c r="J15" s="45" t="s">
        <v>0</v>
      </c>
      <c r="K15" s="73">
        <f aca="true" t="shared" si="0" ref="K15:Q15">K16+K21+K26</f>
        <v>54933</v>
      </c>
      <c r="L15" s="33">
        <f t="shared" si="0"/>
        <v>0</v>
      </c>
      <c r="M15" s="33">
        <f t="shared" si="0"/>
        <v>54933</v>
      </c>
      <c r="N15" s="99">
        <f t="shared" si="0"/>
        <v>189.93483</v>
      </c>
      <c r="O15" s="89">
        <f t="shared" si="0"/>
        <v>0</v>
      </c>
      <c r="P15" s="89">
        <f t="shared" si="0"/>
        <v>10000</v>
      </c>
      <c r="Q15" s="90">
        <f t="shared" si="0"/>
        <v>65122.93483</v>
      </c>
      <c r="R15" s="99">
        <f aca="true" t="shared" si="1" ref="R15:W15">R16+R21+R26</f>
        <v>0</v>
      </c>
      <c r="S15" s="89">
        <f t="shared" si="1"/>
        <v>0</v>
      </c>
      <c r="T15" s="89">
        <f t="shared" si="1"/>
        <v>0</v>
      </c>
      <c r="U15" s="110">
        <f t="shared" si="1"/>
        <v>65122.93483</v>
      </c>
      <c r="V15" s="89">
        <f t="shared" si="1"/>
        <v>50000</v>
      </c>
      <c r="W15" s="110">
        <f t="shared" si="1"/>
        <v>115122.93483</v>
      </c>
      <c r="X15" s="89">
        <f>X16+X21+X26</f>
        <v>0</v>
      </c>
      <c r="Y15" s="89">
        <f>Y16+Y21+Y26</f>
        <v>115122.93483</v>
      </c>
      <c r="Z15" s="99">
        <f>Z16+Z21+Z26</f>
        <v>0</v>
      </c>
      <c r="AA15" s="99">
        <f>AA16+AA21+AA26</f>
        <v>0</v>
      </c>
      <c r="AB15" s="90">
        <f>AB16+AB21+AB26</f>
        <v>115122.93483</v>
      </c>
    </row>
    <row r="16" spans="1:28" s="9" customFormat="1" ht="32.25" customHeight="1">
      <c r="A16" s="16" t="s">
        <v>12</v>
      </c>
      <c r="B16" s="17" t="s">
        <v>13</v>
      </c>
      <c r="C16" s="42" t="s">
        <v>0</v>
      </c>
      <c r="D16" s="52" t="s">
        <v>1</v>
      </c>
      <c r="E16" s="52" t="s">
        <v>2</v>
      </c>
      <c r="F16" s="52" t="s">
        <v>3</v>
      </c>
      <c r="G16" s="52" t="s">
        <v>3</v>
      </c>
      <c r="H16" s="52" t="s">
        <v>3</v>
      </c>
      <c r="I16" s="52" t="s">
        <v>4</v>
      </c>
      <c r="J16" s="46" t="s">
        <v>0</v>
      </c>
      <c r="K16" s="74">
        <f aca="true" t="shared" si="2" ref="K16:Q16">K17-K19</f>
        <v>77813</v>
      </c>
      <c r="L16" s="34">
        <f t="shared" si="2"/>
        <v>0</v>
      </c>
      <c r="M16" s="34">
        <f t="shared" si="2"/>
        <v>77813</v>
      </c>
      <c r="N16" s="100">
        <f t="shared" si="2"/>
        <v>0</v>
      </c>
      <c r="O16" s="91">
        <f t="shared" si="2"/>
        <v>-22880</v>
      </c>
      <c r="P16" s="91">
        <f t="shared" si="2"/>
        <v>10000</v>
      </c>
      <c r="Q16" s="92">
        <f t="shared" si="2"/>
        <v>64933</v>
      </c>
      <c r="R16" s="100">
        <f aca="true" t="shared" si="3" ref="R16:W16">R17-R19</f>
        <v>0</v>
      </c>
      <c r="S16" s="91">
        <f t="shared" si="3"/>
        <v>0</v>
      </c>
      <c r="T16" s="91">
        <f t="shared" si="3"/>
        <v>0</v>
      </c>
      <c r="U16" s="111">
        <f t="shared" si="3"/>
        <v>64933</v>
      </c>
      <c r="V16" s="91">
        <f t="shared" si="3"/>
        <v>0</v>
      </c>
      <c r="W16" s="111">
        <f t="shared" si="3"/>
        <v>64933</v>
      </c>
      <c r="X16" s="91">
        <f>X17-X19</f>
        <v>0</v>
      </c>
      <c r="Y16" s="91">
        <f>Y17-Y19</f>
        <v>64933</v>
      </c>
      <c r="Z16" s="100">
        <f>Z17-Z19</f>
        <v>0</v>
      </c>
      <c r="AA16" s="100">
        <f>AA17-AA19</f>
        <v>0</v>
      </c>
      <c r="AB16" s="92">
        <f>AB17-AB19</f>
        <v>64933</v>
      </c>
    </row>
    <row r="17" spans="1:28" s="9" customFormat="1" ht="39.75" customHeight="1">
      <c r="A17" s="5" t="s">
        <v>5</v>
      </c>
      <c r="B17" s="6" t="s">
        <v>14</v>
      </c>
      <c r="C17" s="62">
        <v>111</v>
      </c>
      <c r="D17" s="63" t="s">
        <v>1</v>
      </c>
      <c r="E17" s="53" t="s">
        <v>2</v>
      </c>
      <c r="F17" s="53" t="s">
        <v>3</v>
      </c>
      <c r="G17" s="53" t="s">
        <v>3</v>
      </c>
      <c r="H17" s="53" t="s">
        <v>3</v>
      </c>
      <c r="I17" s="53" t="s">
        <v>4</v>
      </c>
      <c r="J17" s="47">
        <v>700</v>
      </c>
      <c r="K17" s="75">
        <f aca="true" t="shared" si="4" ref="K17:AB17">K18</f>
        <v>2461273.8</v>
      </c>
      <c r="L17" s="35">
        <f t="shared" si="4"/>
        <v>0</v>
      </c>
      <c r="M17" s="35">
        <f t="shared" si="4"/>
        <v>2461273.8</v>
      </c>
      <c r="N17" s="101">
        <f t="shared" si="4"/>
        <v>0</v>
      </c>
      <c r="O17" s="95">
        <f t="shared" si="4"/>
        <v>-22880</v>
      </c>
      <c r="P17" s="95">
        <f t="shared" si="4"/>
        <v>10000</v>
      </c>
      <c r="Q17" s="96">
        <f t="shared" si="4"/>
        <v>2448393.8</v>
      </c>
      <c r="R17" s="101">
        <f t="shared" si="4"/>
        <v>300000</v>
      </c>
      <c r="S17" s="95">
        <f t="shared" si="4"/>
        <v>900000</v>
      </c>
      <c r="T17" s="95">
        <f t="shared" si="4"/>
        <v>0</v>
      </c>
      <c r="U17" s="112">
        <f t="shared" si="4"/>
        <v>3648393.8</v>
      </c>
      <c r="V17" s="95">
        <f t="shared" si="4"/>
        <v>0</v>
      </c>
      <c r="W17" s="112">
        <f t="shared" si="4"/>
        <v>3648393.8</v>
      </c>
      <c r="X17" s="95">
        <f t="shared" si="4"/>
        <v>0</v>
      </c>
      <c r="Y17" s="95">
        <f t="shared" si="4"/>
        <v>3648393.8</v>
      </c>
      <c r="Z17" s="101">
        <f t="shared" si="4"/>
        <v>0</v>
      </c>
      <c r="AA17" s="101">
        <f t="shared" si="4"/>
        <v>0</v>
      </c>
      <c r="AB17" s="96">
        <f t="shared" si="4"/>
        <v>3648393.8</v>
      </c>
    </row>
    <row r="18" spans="1:28" s="9" customFormat="1" ht="39" customHeight="1">
      <c r="A18" s="11"/>
      <c r="B18" s="10" t="s">
        <v>15</v>
      </c>
      <c r="C18" s="62">
        <v>111</v>
      </c>
      <c r="D18" s="64" t="s">
        <v>1</v>
      </c>
      <c r="E18" s="54" t="s">
        <v>2</v>
      </c>
      <c r="F18" s="54" t="s">
        <v>3</v>
      </c>
      <c r="G18" s="54" t="s">
        <v>3</v>
      </c>
      <c r="H18" s="54" t="s">
        <v>10</v>
      </c>
      <c r="I18" s="54" t="s">
        <v>4</v>
      </c>
      <c r="J18" s="48">
        <v>710</v>
      </c>
      <c r="K18" s="76">
        <v>2461273.8</v>
      </c>
      <c r="L18" s="36"/>
      <c r="M18" s="36">
        <f>K18+L18</f>
        <v>2461273.8</v>
      </c>
      <c r="N18" s="36"/>
      <c r="O18" s="76">
        <v>-22880</v>
      </c>
      <c r="P18" s="76">
        <v>10000</v>
      </c>
      <c r="Q18" s="97">
        <f>M18+N18+O18+P18</f>
        <v>2448393.8</v>
      </c>
      <c r="R18" s="36">
        <v>300000</v>
      </c>
      <c r="S18" s="76">
        <v>900000</v>
      </c>
      <c r="T18" s="76"/>
      <c r="U18" s="113">
        <f>Q18+R18+S18+T18</f>
        <v>3648393.8</v>
      </c>
      <c r="V18" s="76"/>
      <c r="W18" s="113">
        <f>U18+V18</f>
        <v>3648393.8</v>
      </c>
      <c r="X18" s="76"/>
      <c r="Y18" s="76">
        <f>W18+X18</f>
        <v>3648393.8</v>
      </c>
      <c r="Z18" s="36"/>
      <c r="AA18" s="36"/>
      <c r="AB18" s="97">
        <f>Y18+Z18+AA18</f>
        <v>3648393.8</v>
      </c>
    </row>
    <row r="19" spans="1:28" s="9" customFormat="1" ht="43.5" customHeight="1">
      <c r="A19" s="7" t="s">
        <v>7</v>
      </c>
      <c r="B19" s="8" t="s">
        <v>18</v>
      </c>
      <c r="C19" s="62">
        <v>111</v>
      </c>
      <c r="D19" s="65" t="s">
        <v>1</v>
      </c>
      <c r="E19" s="55" t="s">
        <v>2</v>
      </c>
      <c r="F19" s="55" t="s">
        <v>3</v>
      </c>
      <c r="G19" s="55" t="s">
        <v>3</v>
      </c>
      <c r="H19" s="55" t="s">
        <v>3</v>
      </c>
      <c r="I19" s="55" t="s">
        <v>4</v>
      </c>
      <c r="J19" s="49">
        <v>800</v>
      </c>
      <c r="K19" s="77">
        <f aca="true" t="shared" si="5" ref="K19:AB19">K20</f>
        <v>2383460.8</v>
      </c>
      <c r="L19" s="37">
        <f t="shared" si="5"/>
        <v>0</v>
      </c>
      <c r="M19" s="37">
        <f t="shared" si="5"/>
        <v>2383460.8</v>
      </c>
      <c r="N19" s="36">
        <f t="shared" si="5"/>
        <v>0</v>
      </c>
      <c r="O19" s="76">
        <f t="shared" si="5"/>
        <v>0</v>
      </c>
      <c r="P19" s="76">
        <f t="shared" si="5"/>
        <v>0</v>
      </c>
      <c r="Q19" s="97">
        <f t="shared" si="5"/>
        <v>2383460.8</v>
      </c>
      <c r="R19" s="36">
        <f t="shared" si="5"/>
        <v>300000</v>
      </c>
      <c r="S19" s="76">
        <f t="shared" si="5"/>
        <v>900000</v>
      </c>
      <c r="T19" s="76">
        <f t="shared" si="5"/>
        <v>0</v>
      </c>
      <c r="U19" s="113">
        <f t="shared" si="5"/>
        <v>3583460.8</v>
      </c>
      <c r="V19" s="76">
        <f t="shared" si="5"/>
        <v>0</v>
      </c>
      <c r="W19" s="113">
        <f t="shared" si="5"/>
        <v>3583460.8</v>
      </c>
      <c r="X19" s="76">
        <f t="shared" si="5"/>
        <v>0</v>
      </c>
      <c r="Y19" s="76">
        <f t="shared" si="5"/>
        <v>3583460.8</v>
      </c>
      <c r="Z19" s="36">
        <f t="shared" si="5"/>
        <v>0</v>
      </c>
      <c r="AA19" s="36">
        <f t="shared" si="5"/>
        <v>0</v>
      </c>
      <c r="AB19" s="97">
        <f t="shared" si="5"/>
        <v>3583460.8</v>
      </c>
    </row>
    <row r="20" spans="1:28" s="9" customFormat="1" ht="42.75" customHeight="1">
      <c r="A20" s="5"/>
      <c r="B20" s="6" t="s">
        <v>17</v>
      </c>
      <c r="C20" s="66">
        <v>111</v>
      </c>
      <c r="D20" s="67" t="s">
        <v>1</v>
      </c>
      <c r="E20" s="56" t="s">
        <v>2</v>
      </c>
      <c r="F20" s="56" t="s">
        <v>3</v>
      </c>
      <c r="G20" s="56" t="s">
        <v>3</v>
      </c>
      <c r="H20" s="56" t="s">
        <v>10</v>
      </c>
      <c r="I20" s="56" t="s">
        <v>4</v>
      </c>
      <c r="J20" s="50">
        <v>810</v>
      </c>
      <c r="K20" s="75">
        <v>2383460.8</v>
      </c>
      <c r="L20" s="35"/>
      <c r="M20" s="35">
        <f>K20+L20</f>
        <v>2383460.8</v>
      </c>
      <c r="N20" s="39"/>
      <c r="O20" s="79"/>
      <c r="P20" s="79"/>
      <c r="Q20" s="98">
        <f>M20+N20+O20+P20</f>
        <v>2383460.8</v>
      </c>
      <c r="R20" s="39">
        <v>300000</v>
      </c>
      <c r="S20" s="79">
        <v>900000</v>
      </c>
      <c r="T20" s="79"/>
      <c r="U20" s="114">
        <f>Q20+R20+S20+T20</f>
        <v>3583460.8</v>
      </c>
      <c r="V20" s="79"/>
      <c r="W20" s="113">
        <f>U20+V20</f>
        <v>3583460.8</v>
      </c>
      <c r="X20" s="79"/>
      <c r="Y20" s="76">
        <f>W20+X20</f>
        <v>3583460.8</v>
      </c>
      <c r="Z20" s="39"/>
      <c r="AA20" s="39"/>
      <c r="AB20" s="97">
        <f>Y20+Z20+AA20</f>
        <v>3583460.8</v>
      </c>
    </row>
    <row r="21" spans="1:28" s="22" customFormat="1" ht="45" customHeight="1">
      <c r="A21" s="20" t="s">
        <v>19</v>
      </c>
      <c r="B21" s="21" t="s">
        <v>20</v>
      </c>
      <c r="C21" s="68" t="s">
        <v>0</v>
      </c>
      <c r="D21" s="69" t="s">
        <v>1</v>
      </c>
      <c r="E21" s="57" t="s">
        <v>6</v>
      </c>
      <c r="F21" s="57" t="s">
        <v>3</v>
      </c>
      <c r="G21" s="57" t="s">
        <v>3</v>
      </c>
      <c r="H21" s="57" t="s">
        <v>3</v>
      </c>
      <c r="I21" s="57" t="s">
        <v>4</v>
      </c>
      <c r="J21" s="45" t="s">
        <v>0</v>
      </c>
      <c r="K21" s="78">
        <f aca="true" t="shared" si="6" ref="K21:Q21">K22-K24</f>
        <v>-22880</v>
      </c>
      <c r="L21" s="38">
        <f t="shared" si="6"/>
        <v>0</v>
      </c>
      <c r="M21" s="38">
        <f t="shared" si="6"/>
        <v>-22880</v>
      </c>
      <c r="N21" s="38">
        <f t="shared" si="6"/>
        <v>0</v>
      </c>
      <c r="O21" s="78">
        <f t="shared" si="6"/>
        <v>22880</v>
      </c>
      <c r="P21" s="78">
        <f t="shared" si="6"/>
        <v>0</v>
      </c>
      <c r="Q21" s="93">
        <f t="shared" si="6"/>
        <v>0</v>
      </c>
      <c r="R21" s="38">
        <f aca="true" t="shared" si="7" ref="R21:W21">R22-R24</f>
        <v>0</v>
      </c>
      <c r="S21" s="78">
        <f t="shared" si="7"/>
        <v>0</v>
      </c>
      <c r="T21" s="78">
        <f t="shared" si="7"/>
        <v>0</v>
      </c>
      <c r="U21" s="115">
        <f t="shared" si="7"/>
        <v>0</v>
      </c>
      <c r="V21" s="78">
        <f t="shared" si="7"/>
        <v>50000</v>
      </c>
      <c r="W21" s="115">
        <f t="shared" si="7"/>
        <v>50000</v>
      </c>
      <c r="X21" s="78">
        <f>X22-X24</f>
        <v>0</v>
      </c>
      <c r="Y21" s="78">
        <f>Y22-Y24</f>
        <v>50000</v>
      </c>
      <c r="Z21" s="38">
        <f>Z22-Z24</f>
        <v>0</v>
      </c>
      <c r="AA21" s="38">
        <f>AA22-AA24</f>
        <v>0</v>
      </c>
      <c r="AB21" s="93">
        <f>AB22-AB24</f>
        <v>50000</v>
      </c>
    </row>
    <row r="22" spans="1:28" s="9" customFormat="1" ht="42" customHeight="1">
      <c r="A22" s="5" t="s">
        <v>8</v>
      </c>
      <c r="B22" s="6" t="s">
        <v>21</v>
      </c>
      <c r="C22" s="70">
        <v>111</v>
      </c>
      <c r="D22" s="63" t="s">
        <v>1</v>
      </c>
      <c r="E22" s="53" t="s">
        <v>6</v>
      </c>
      <c r="F22" s="53" t="s">
        <v>1</v>
      </c>
      <c r="G22" s="53" t="s">
        <v>3</v>
      </c>
      <c r="H22" s="53" t="s">
        <v>3</v>
      </c>
      <c r="I22" s="53" t="s">
        <v>4</v>
      </c>
      <c r="J22" s="47">
        <v>700</v>
      </c>
      <c r="K22" s="75">
        <f aca="true" t="shared" si="8" ref="K22:AB22">K23</f>
        <v>192602</v>
      </c>
      <c r="L22" s="35">
        <f t="shared" si="8"/>
        <v>4167</v>
      </c>
      <c r="M22" s="35">
        <f t="shared" si="8"/>
        <v>196769</v>
      </c>
      <c r="N22" s="101">
        <f t="shared" si="8"/>
        <v>0</v>
      </c>
      <c r="O22" s="95">
        <f t="shared" si="8"/>
        <v>0</v>
      </c>
      <c r="P22" s="95">
        <f t="shared" si="8"/>
        <v>0</v>
      </c>
      <c r="Q22" s="96">
        <f t="shared" si="8"/>
        <v>196769</v>
      </c>
      <c r="R22" s="101">
        <f t="shared" si="8"/>
        <v>0</v>
      </c>
      <c r="S22" s="95">
        <f t="shared" si="8"/>
        <v>0</v>
      </c>
      <c r="T22" s="95">
        <f t="shared" si="8"/>
        <v>0</v>
      </c>
      <c r="U22" s="112">
        <f t="shared" si="8"/>
        <v>196769</v>
      </c>
      <c r="V22" s="95">
        <f t="shared" si="8"/>
        <v>50000</v>
      </c>
      <c r="W22" s="112">
        <f t="shared" si="8"/>
        <v>246769</v>
      </c>
      <c r="X22" s="95">
        <f t="shared" si="8"/>
        <v>2198</v>
      </c>
      <c r="Y22" s="95">
        <f t="shared" si="8"/>
        <v>248967</v>
      </c>
      <c r="Z22" s="101">
        <f t="shared" si="8"/>
        <v>883933</v>
      </c>
      <c r="AA22" s="101">
        <f t="shared" si="8"/>
        <v>0</v>
      </c>
      <c r="AB22" s="96">
        <f t="shared" si="8"/>
        <v>1132900</v>
      </c>
    </row>
    <row r="23" spans="1:28" s="9" customFormat="1" ht="60" customHeight="1">
      <c r="A23" s="11"/>
      <c r="B23" s="10" t="s">
        <v>26</v>
      </c>
      <c r="C23" s="62">
        <v>111</v>
      </c>
      <c r="D23" s="64" t="s">
        <v>1</v>
      </c>
      <c r="E23" s="54" t="s">
        <v>6</v>
      </c>
      <c r="F23" s="58" t="s">
        <v>1</v>
      </c>
      <c r="G23" s="54" t="s">
        <v>3</v>
      </c>
      <c r="H23" s="54" t="s">
        <v>10</v>
      </c>
      <c r="I23" s="54" t="s">
        <v>4</v>
      </c>
      <c r="J23" s="48">
        <v>710</v>
      </c>
      <c r="K23" s="76">
        <v>192602</v>
      </c>
      <c r="L23" s="36">
        <v>4167</v>
      </c>
      <c r="M23" s="36">
        <f>K23+L23</f>
        <v>196769</v>
      </c>
      <c r="N23" s="36"/>
      <c r="O23" s="76"/>
      <c r="P23" s="76"/>
      <c r="Q23" s="97">
        <f>M23+N23+O23+P23</f>
        <v>196769</v>
      </c>
      <c r="R23" s="36"/>
      <c r="S23" s="76"/>
      <c r="T23" s="76"/>
      <c r="U23" s="113">
        <f>Q23+R23+S23+T23</f>
        <v>196769</v>
      </c>
      <c r="V23" s="76">
        <v>50000</v>
      </c>
      <c r="W23" s="113">
        <f>U23+V23</f>
        <v>246769</v>
      </c>
      <c r="X23" s="76">
        <v>2198</v>
      </c>
      <c r="Y23" s="76">
        <f>W23+X23</f>
        <v>248967</v>
      </c>
      <c r="Z23" s="36">
        <v>883933</v>
      </c>
      <c r="AA23" s="36"/>
      <c r="AB23" s="97">
        <f>Y23+Z23+AA23</f>
        <v>1132900</v>
      </c>
    </row>
    <row r="24" spans="1:28" s="9" customFormat="1" ht="58.5" customHeight="1">
      <c r="A24" s="11" t="s">
        <v>22</v>
      </c>
      <c r="B24" s="10" t="s">
        <v>23</v>
      </c>
      <c r="C24" s="71">
        <v>111</v>
      </c>
      <c r="D24" s="72" t="s">
        <v>1</v>
      </c>
      <c r="E24" s="58" t="s">
        <v>6</v>
      </c>
      <c r="F24" s="58" t="s">
        <v>1</v>
      </c>
      <c r="G24" s="58" t="s">
        <v>3</v>
      </c>
      <c r="H24" s="58" t="s">
        <v>3</v>
      </c>
      <c r="I24" s="58" t="s">
        <v>4</v>
      </c>
      <c r="J24" s="51">
        <v>800</v>
      </c>
      <c r="K24" s="76">
        <f aca="true" t="shared" si="9" ref="K24:AB24">K25</f>
        <v>215482</v>
      </c>
      <c r="L24" s="36">
        <f t="shared" si="9"/>
        <v>4167</v>
      </c>
      <c r="M24" s="36">
        <f t="shared" si="9"/>
        <v>219649</v>
      </c>
      <c r="N24" s="36">
        <f t="shared" si="9"/>
        <v>0</v>
      </c>
      <c r="O24" s="76">
        <f t="shared" si="9"/>
        <v>-22880</v>
      </c>
      <c r="P24" s="76">
        <f t="shared" si="9"/>
        <v>0</v>
      </c>
      <c r="Q24" s="97">
        <f t="shared" si="9"/>
        <v>196769</v>
      </c>
      <c r="R24" s="36">
        <f t="shared" si="9"/>
        <v>0</v>
      </c>
      <c r="S24" s="76">
        <f t="shared" si="9"/>
        <v>0</v>
      </c>
      <c r="T24" s="76">
        <f t="shared" si="9"/>
        <v>0</v>
      </c>
      <c r="U24" s="113">
        <f t="shared" si="9"/>
        <v>196769</v>
      </c>
      <c r="V24" s="76">
        <f t="shared" si="9"/>
        <v>0</v>
      </c>
      <c r="W24" s="113">
        <f t="shared" si="9"/>
        <v>196769</v>
      </c>
      <c r="X24" s="76">
        <f t="shared" si="9"/>
        <v>2198</v>
      </c>
      <c r="Y24" s="76">
        <f t="shared" si="9"/>
        <v>198967</v>
      </c>
      <c r="Z24" s="36">
        <f t="shared" si="9"/>
        <v>883933</v>
      </c>
      <c r="AA24" s="36">
        <f t="shared" si="9"/>
        <v>0</v>
      </c>
      <c r="AB24" s="97">
        <f t="shared" si="9"/>
        <v>1082900</v>
      </c>
    </row>
    <row r="25" spans="1:28" s="9" customFormat="1" ht="60" customHeight="1">
      <c r="A25" s="12"/>
      <c r="B25" s="13" t="s">
        <v>24</v>
      </c>
      <c r="C25" s="43">
        <v>111</v>
      </c>
      <c r="D25" s="56" t="s">
        <v>1</v>
      </c>
      <c r="E25" s="56" t="s">
        <v>6</v>
      </c>
      <c r="F25" s="59" t="s">
        <v>1</v>
      </c>
      <c r="G25" s="56" t="s">
        <v>3</v>
      </c>
      <c r="H25" s="56" t="s">
        <v>10</v>
      </c>
      <c r="I25" s="56" t="s">
        <v>4</v>
      </c>
      <c r="J25" s="50">
        <v>810</v>
      </c>
      <c r="K25" s="79">
        <v>215482</v>
      </c>
      <c r="L25" s="39">
        <v>4167</v>
      </c>
      <c r="M25" s="39">
        <f>K25+L25</f>
        <v>219649</v>
      </c>
      <c r="N25" s="39"/>
      <c r="O25" s="79">
        <v>-22880</v>
      </c>
      <c r="P25" s="79"/>
      <c r="Q25" s="98">
        <f>M25+N25+O25+P25</f>
        <v>196769</v>
      </c>
      <c r="R25" s="39"/>
      <c r="S25" s="79"/>
      <c r="T25" s="79"/>
      <c r="U25" s="114">
        <f>Q25+R25+S25+T25</f>
        <v>196769</v>
      </c>
      <c r="V25" s="79"/>
      <c r="W25" s="113">
        <f>U25+V25</f>
        <v>196769</v>
      </c>
      <c r="X25" s="79">
        <v>2198</v>
      </c>
      <c r="Y25" s="76">
        <f>W25+X25</f>
        <v>198967</v>
      </c>
      <c r="Z25" s="39">
        <v>883933</v>
      </c>
      <c r="AA25" s="39"/>
      <c r="AB25" s="97">
        <f>Y25+Z25+AA25</f>
        <v>1082900</v>
      </c>
    </row>
    <row r="26" spans="1:28" s="9" customFormat="1" ht="36.75" customHeight="1">
      <c r="A26" s="23" t="s">
        <v>9</v>
      </c>
      <c r="B26" s="24" t="s">
        <v>34</v>
      </c>
      <c r="C26" s="44" t="s">
        <v>0</v>
      </c>
      <c r="D26" s="60" t="s">
        <v>1</v>
      </c>
      <c r="E26" s="60" t="s">
        <v>25</v>
      </c>
      <c r="F26" s="60" t="s">
        <v>3</v>
      </c>
      <c r="G26" s="60" t="s">
        <v>3</v>
      </c>
      <c r="H26" s="60" t="s">
        <v>3</v>
      </c>
      <c r="I26" s="60" t="s">
        <v>4</v>
      </c>
      <c r="J26" s="61" t="s">
        <v>0</v>
      </c>
      <c r="K26" s="80">
        <v>0</v>
      </c>
      <c r="L26" s="40">
        <v>0</v>
      </c>
      <c r="M26" s="40">
        <v>0</v>
      </c>
      <c r="N26" s="40">
        <v>189.93483</v>
      </c>
      <c r="O26" s="80">
        <v>0</v>
      </c>
      <c r="P26" s="80">
        <v>0</v>
      </c>
      <c r="Q26" s="94">
        <f>M26+N26+O26+P26</f>
        <v>189.93483</v>
      </c>
      <c r="R26" s="40"/>
      <c r="S26" s="80">
        <v>0</v>
      </c>
      <c r="T26" s="80">
        <v>0</v>
      </c>
      <c r="U26" s="116">
        <f>Q26+R26+S26+T26</f>
        <v>189.93483</v>
      </c>
      <c r="V26" s="80">
        <v>0</v>
      </c>
      <c r="W26" s="116">
        <f>S26+T26+U26+V26</f>
        <v>189.93483</v>
      </c>
      <c r="X26" s="80">
        <v>0</v>
      </c>
      <c r="Y26" s="80">
        <f>W26+X26</f>
        <v>189.93483</v>
      </c>
      <c r="Z26" s="40"/>
      <c r="AA26" s="40"/>
      <c r="AB26" s="94">
        <f>Y26+Z26+AA26</f>
        <v>189.93483</v>
      </c>
    </row>
    <row r="27" spans="1:28" ht="19.5" thickBot="1">
      <c r="A27" s="81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102"/>
      <c r="N27" s="102"/>
      <c r="O27" s="86"/>
      <c r="P27" s="107"/>
      <c r="Q27" s="87"/>
      <c r="R27" s="102"/>
      <c r="S27" s="86"/>
      <c r="T27" s="107"/>
      <c r="U27" s="107"/>
      <c r="V27" s="107"/>
      <c r="W27" s="107"/>
      <c r="X27" s="86"/>
      <c r="Y27" s="86"/>
      <c r="Z27" s="102"/>
      <c r="AA27" s="83"/>
      <c r="AB27" s="87"/>
    </row>
    <row r="28" spans="1:2" ht="18.75">
      <c r="A28" s="14"/>
      <c r="B28" s="15"/>
    </row>
    <row r="29" spans="1:2" ht="18.75">
      <c r="A29" s="14"/>
      <c r="B29" s="30"/>
    </row>
    <row r="30" spans="1:2" ht="18.75">
      <c r="A30" s="14"/>
      <c r="B30" s="30"/>
    </row>
    <row r="31" spans="1:2" ht="18.75">
      <c r="A31" s="14"/>
      <c r="B31" s="31"/>
    </row>
    <row r="32" ht="18.75">
      <c r="A32" s="14"/>
    </row>
    <row r="33" ht="18.75">
      <c r="A33" s="14"/>
    </row>
    <row r="34" ht="18.75">
      <c r="A34" s="14"/>
    </row>
    <row r="35" ht="18.75">
      <c r="A35" s="14"/>
    </row>
    <row r="36" ht="18.75">
      <c r="A36" s="14"/>
    </row>
    <row r="37" ht="18.75">
      <c r="A37" s="14"/>
    </row>
    <row r="38" ht="18.75">
      <c r="A38" s="14"/>
    </row>
    <row r="39" ht="18.75">
      <c r="A39" s="14"/>
    </row>
    <row r="40" ht="18.75">
      <c r="A40" s="14"/>
    </row>
    <row r="41" ht="18.75">
      <c r="A41" s="14"/>
    </row>
    <row r="42" ht="18.75">
      <c r="A42" s="14"/>
    </row>
    <row r="43" ht="18.75">
      <c r="A43" s="14"/>
    </row>
    <row r="44" ht="18.75">
      <c r="A44" s="14"/>
    </row>
    <row r="45" ht="18.75">
      <c r="A45" s="14"/>
    </row>
    <row r="46" ht="18.75">
      <c r="A46" s="14"/>
    </row>
    <row r="47" ht="18.75">
      <c r="A47" s="14"/>
    </row>
    <row r="48" ht="18.75">
      <c r="A48" s="14"/>
    </row>
    <row r="49" ht="18.75">
      <c r="A49" s="14"/>
    </row>
    <row r="50" ht="18.75">
      <c r="A50" s="14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  <row r="350" ht="18.75">
      <c r="A350" s="14"/>
    </row>
    <row r="351" ht="18.75">
      <c r="A351" s="14"/>
    </row>
    <row r="352" ht="18.75">
      <c r="A352" s="14"/>
    </row>
  </sheetData>
  <sheetProtection/>
  <mergeCells count="18">
    <mergeCell ref="C14:J14"/>
    <mergeCell ref="AB12:AB13"/>
    <mergeCell ref="Z12:AA12"/>
    <mergeCell ref="A9:AB9"/>
    <mergeCell ref="E3:AB3"/>
    <mergeCell ref="Y12:Y13"/>
    <mergeCell ref="A10:K10"/>
    <mergeCell ref="A12:A13"/>
    <mergeCell ref="B12:B13"/>
    <mergeCell ref="C12:J13"/>
    <mergeCell ref="W12:W13"/>
    <mergeCell ref="R12:T12"/>
    <mergeCell ref="L12:L13"/>
    <mergeCell ref="M12:M13"/>
    <mergeCell ref="U12:U13"/>
    <mergeCell ref="N12:P12"/>
    <mergeCell ref="Q12:Q13"/>
    <mergeCell ref="K12:K13"/>
  </mergeCells>
  <printOptions/>
  <pageMargins left="1.0236220472440944" right="0.4724409448818898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2017-11-14T08:59:07Z</cp:lastPrinted>
  <dcterms:created xsi:type="dcterms:W3CDTF">2004-11-05T07:32:56Z</dcterms:created>
  <dcterms:modified xsi:type="dcterms:W3CDTF">2017-11-24T11:58:49Z</dcterms:modified>
  <cp:category/>
  <cp:version/>
  <cp:contentType/>
  <cp:contentStatus/>
</cp:coreProperties>
</file>