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005" yWindow="840" windowWidth="11550" windowHeight="7680" activeTab="0"/>
  </bookViews>
  <sheets>
    <sheet name="лист" sheetId="1" r:id="rId1"/>
  </sheets>
  <definedNames>
    <definedName name="_xlnm.Print_Titles" localSheetId="0">'лист'!$11:$14</definedName>
    <definedName name="_xlnm.Print_Area" localSheetId="0">'лист'!$A$1:$AI$42</definedName>
  </definedNames>
  <calcPr fullCalcOnLoad="1"/>
</workbook>
</file>

<file path=xl/sharedStrings.xml><?xml version="1.0" encoding="utf-8"?>
<sst xmlns="http://schemas.openxmlformats.org/spreadsheetml/2006/main" count="101" uniqueCount="85">
  <si>
    <t>№ пункта</t>
  </si>
  <si>
    <t>Наименование</t>
  </si>
  <si>
    <t>2</t>
  </si>
  <si>
    <t>1.</t>
  </si>
  <si>
    <t>2.</t>
  </si>
  <si>
    <t>3.</t>
  </si>
  <si>
    <t>5.</t>
  </si>
  <si>
    <t>6.</t>
  </si>
  <si>
    <t>8.</t>
  </si>
  <si>
    <t>ВСЕГО межбюджетные трансферты:</t>
  </si>
  <si>
    <t>4.</t>
  </si>
  <si>
    <t>7.</t>
  </si>
  <si>
    <t>к Решению Петрозаводского городского Совета</t>
  </si>
  <si>
    <t>2.1.</t>
  </si>
  <si>
    <t>2.2.</t>
  </si>
  <si>
    <t>9.</t>
  </si>
  <si>
    <t>Субвенция на осуществление государственных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</si>
  <si>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Субвенция на осуществление государственных полномочий Республики Карелия, предусмотренных Законом Республики Карелия от 20 декабря 2013 года № 1755-ЗРК "Об образовании":</t>
  </si>
  <si>
    <t>(тыс.руб.)</t>
  </si>
  <si>
    <t>Сумма</t>
  </si>
  <si>
    <t>10.</t>
  </si>
  <si>
    <t>Субвенция для финансового обеспечения переданных исполнительно-распорядительным органам муниципальных образований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</si>
  <si>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11.</t>
  </si>
  <si>
    <t>12.</t>
  </si>
  <si>
    <t>Субвенция на осуществление государственных полномочий Республики Карелия, предусмотренных Законом Республики Карелия от 28 ноября 2005 года № 921-ЗРК "О государственном обеспечении и социальной поддержке детей-сирот и детей, оставшихся без попечения родителей, лиц из числа детей-сирот и детей, оставшихся без попечения родителей, а также лиц, потерявших в период обучения обоих родителей или единственного родителя",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</si>
  <si>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13.</t>
  </si>
  <si>
    <t>Субсидия на реализацию мероприятий по государственной поддержке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</si>
  <si>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14.</t>
  </si>
  <si>
    <t>15.</t>
  </si>
  <si>
    <t>Субвенция на осуществление отдельных государственных полномочий Республики Карелия по организации мероприятий при осуществлении деятельности по обращению с животными без владельцев</t>
  </si>
  <si>
    <t>2023 год</t>
  </si>
  <si>
    <t>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</si>
  <si>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по предоставлению предусмотренных пунктом 5 части 1 статьи 9 Закона Республики Карелия от 20 декабря 2013 года № 1755-ЗРК "Об образовании" мер социальной поддержки и социального обслуживания обучающимся с ограниченными возможностями здоровья, за исключением обучающихся (воспитываемых) в государственных образовательных организациях Республики Карелия</t>
  </si>
  <si>
    <t>по выплате компенсации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деятельность, за исключением государственных образовательных организаций Республики Карелия</t>
  </si>
  <si>
    <t>Единая субвенция</t>
  </si>
  <si>
    <t>Субсидия на реализацию мероприятий государственной программы Республики Карелия "Совершенствование социальной защиты граждан" (в целях организации отдыха детей в каникулярное время)</t>
  </si>
  <si>
    <t>Субсидия на организацию отдыха детей в каникулярное время</t>
  </si>
  <si>
    <t>Субсидия на реализацию мероприятий государственной программы Республики Карелия "Совершенствование социальной защиты граждан" (в целях организации адресной социальной помощи малоимущим семьям, имеющим детей)</t>
  </si>
  <si>
    <t>Субсидия на организацию адресной социальной помощи малоимущим семьям, имеющим детей</t>
  </si>
  <si>
    <t>Субсидия на реализацию мероприятий по переселению граждан из аварийного жилищного фонда, софинансируемых за счет средств Фонда содействия реформированию жилищно-коммунального хозяйства</t>
  </si>
  <si>
    <t>Субсидия на обеспечение мероприятий по переселению граждан из аварийного жилищного фонда</t>
  </si>
  <si>
    <t xml:space="preserve">Включено в проект решения ПГС  к I чтению </t>
  </si>
  <si>
    <t>Поправка</t>
  </si>
  <si>
    <t>Субсидия на реализацию мероприятий по организации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</si>
  <si>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Субсидия на реализацию мероприятий по созданию детских технопарков "Кванториум"</t>
  </si>
  <si>
    <t>16.</t>
  </si>
  <si>
    <t>17.</t>
  </si>
  <si>
    <t>Утверждено Решением ПГС от 18.12.2020 №28/36-658</t>
  </si>
  <si>
    <t>Изменения</t>
  </si>
  <si>
    <t>Субсидия на реализацию мероприятий по формированию современной городской среды</t>
  </si>
  <si>
    <t>Утверждено Решением ПГС от 17.02.2021 № 28/38-679</t>
  </si>
  <si>
    <t>Утверждено Решением ПГС от 24.03.2021 №28/39-692</t>
  </si>
  <si>
    <t>Утверждено Решением ПГС от 12.05.2021 №28/40-704</t>
  </si>
  <si>
    <t>Поправка (изменения по ЗРК от 11.06.2021 №2573-ЗРК)</t>
  </si>
  <si>
    <t>Утверждено Решением ПГС от 23.06.2021  №28/42-720</t>
  </si>
  <si>
    <t>Изменения по ЗРК от 29.07.2021 №2603-ЗРК</t>
  </si>
  <si>
    <t>Приложение № 3</t>
  </si>
  <si>
    <t>2024 год</t>
  </si>
  <si>
    <t>Включено в проект решения к 1 чтению</t>
  </si>
  <si>
    <t>Утверждено Решением ПГС от 17.12.2021 №29/5-33</t>
  </si>
  <si>
    <t>18.</t>
  </si>
  <si>
    <t>19.</t>
  </si>
  <si>
    <t>Субсидия на реализацию мероприятий по закупке оборудования для создания "умных" спортивных площадок</t>
  </si>
  <si>
    <t>Субсидия на реализацию мероприятий по модернизации школьных систем образования</t>
  </si>
  <si>
    <t>20.</t>
  </si>
  <si>
    <t>21.</t>
  </si>
  <si>
    <t>22.</t>
  </si>
  <si>
    <t>Иной межбюджетный трансферт на реализацию мероприятий по ежемесячному денежному вознаграждению за классное руководство педагогическим работникам государственных и муниципальных общеобразовательных организаций</t>
  </si>
  <si>
    <t>Иной межбюджетный трансферт на мероприятия по финансовому обеспечению дорожной деятельности в муниципальных образованиях (в целях выполнения мероприятий, направленных на обеспечение безопасности дорожного движения)</t>
  </si>
  <si>
    <t>Иной межбюджетный трансферт на мероприятия по финансовому обеспечению дорожной деятельности в муниципальных образованиях (в целях выполнения работ по ремонту автомобильных дорог общего пользования местного значения)</t>
  </si>
  <si>
    <t>Утверждено Решением ПГС от 31.03.2022 №29/8-92</t>
  </si>
  <si>
    <t>23.</t>
  </si>
  <si>
    <t>Субсидия на мероприятия по реализации инфраструктурного проекта "Технологическое присоединение к сетям электроснабжения, водоснабжения, водоотведения в рамках комплексного развития территории микрорайона Октябрьский Петрозаводского городского округа"</t>
  </si>
  <si>
    <t>Субсидия на обеспечение жильем молодых семей</t>
  </si>
  <si>
    <t>24.</t>
  </si>
  <si>
    <t>Включено в проект решения на сессию ПГС 26.08.2022</t>
  </si>
  <si>
    <t>Утверждено Решением ПГС от 03.06.2022 №29/9-111</t>
  </si>
  <si>
    <t xml:space="preserve">Субсидия на мероприятия по реализации инфраструктурного проекта "Технологическое присоединение к сетям водоснабжения и водоотведения в рамках комплексного развития территории микрорайона Октябрьский Петрозаводского городского  округа" (технологическое присоединение к сетям водоотведения) </t>
  </si>
  <si>
    <t xml:space="preserve">Включено в проект решения на сессию ПГС 25.11.2022 </t>
  </si>
  <si>
    <t>Утверждено Решением ПГС от 26.08.2022 №29/10-131</t>
  </si>
  <si>
    <t xml:space="preserve">Субсидия на реализацию мероприятий государственной программы Республики Карелия "Развитие образования" (в целях компенсации малообеспеченным гражданам, имеющим детей, обладающих правом на получение дошкольного образования, и не получившим направление в дошкольные образовательные организации;  организации предоставления общедоступного и бесплатного дошкольного,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стандартами) </t>
  </si>
  <si>
    <t>Субсидия на мероприятия по реализации инфраструктурного проекта "Технологическое присоединение к сетям водоснабжения и водоотведения в рамках комплексного развития территории микрорайона Октябрьский Петрозаводского городского  округа" (технологическое присоединение к сетям водоснабжения)</t>
  </si>
  <si>
    <t xml:space="preserve">Межбюджетные трансферты, получаемые из бюджета Республики Карелия в плановом периоде 2023 и 2024 годов </t>
  </si>
  <si>
    <t>Приложение № 2</t>
  </si>
  <si>
    <t>от 25 ноября 2022 г. № 29/13-169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</si>
</sst>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00"/>
    <numFmt numFmtId="176" formatCode="0.0000"/>
    <numFmt numFmtId="177" formatCode="0.00000"/>
    <numFmt numFmtId="178" formatCode="0.000000"/>
    <numFmt numFmtId="179" formatCode="0.0"/>
    <numFmt numFmtId="180" formatCode="0.0000000"/>
    <numFmt numFmtId="181" formatCode="#,##0.000"/>
    <numFmt numFmtId="182" formatCode="#,##0.0000"/>
    <numFmt numFmtId="183" formatCode="#,##0.00000"/>
    <numFmt numFmtId="184" formatCode="#,##0.000000"/>
    <numFmt numFmtId="185" formatCode="#,##0.0000000"/>
    <numFmt numFmtId="186" formatCode="#,##0.00000000"/>
  </numFmts>
  <fonts count="48">
    <font>
      <sz val="10"/>
      <name val="Arial Cyr"/>
      <family val="0"/>
    </font>
    <font>
      <sz val="12"/>
      <name val="Times New Roman Cyr"/>
      <family val="1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i/>
      <sz val="12"/>
      <name val="Times New Roman Cyr"/>
      <family val="0"/>
    </font>
    <font>
      <b/>
      <i/>
      <sz val="12"/>
      <name val="Times New Roman Cyr"/>
      <family val="1"/>
    </font>
    <font>
      <b/>
      <sz val="14"/>
      <name val="Times New Roman Cyr"/>
      <family val="0"/>
    </font>
    <font>
      <sz val="14"/>
      <name val="Times New Roman Cyr"/>
      <family val="0"/>
    </font>
    <font>
      <sz val="14"/>
      <name val="Times New Roman"/>
      <family val="1"/>
    </font>
    <font>
      <b/>
      <sz val="12"/>
      <name val="Times New Roman Cyr"/>
      <family val="1"/>
    </font>
    <font>
      <sz val="14"/>
      <name val="Arial Cyr"/>
      <family val="0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Fill="1" applyAlignment="1">
      <alignment/>
    </xf>
    <xf numFmtId="2" fontId="1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 horizontal="center" vertical="top"/>
    </xf>
    <xf numFmtId="49" fontId="1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 vertical="top"/>
    </xf>
    <xf numFmtId="49" fontId="1" fillId="0" borderId="0" xfId="0" applyNumberFormat="1" applyFont="1" applyFill="1" applyAlignment="1">
      <alignment vertical="top"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2" fontId="6" fillId="0" borderId="0" xfId="0" applyNumberFormat="1" applyFont="1" applyFill="1" applyAlignment="1">
      <alignment/>
    </xf>
    <xf numFmtId="2" fontId="7" fillId="0" borderId="0" xfId="0" applyNumberFormat="1" applyFont="1" applyFill="1" applyAlignment="1">
      <alignment/>
    </xf>
    <xf numFmtId="2" fontId="6" fillId="0" borderId="0" xfId="0" applyNumberFormat="1" applyFont="1" applyFill="1" applyAlignment="1">
      <alignment/>
    </xf>
    <xf numFmtId="2" fontId="6" fillId="0" borderId="0" xfId="0" applyNumberFormat="1" applyFont="1" applyFill="1" applyAlignment="1">
      <alignment/>
    </xf>
    <xf numFmtId="2" fontId="7" fillId="0" borderId="0" xfId="0" applyNumberFormat="1" applyFont="1" applyFill="1" applyAlignment="1">
      <alignment vertical="center"/>
    </xf>
    <xf numFmtId="4" fontId="1" fillId="0" borderId="0" xfId="0" applyNumberFormat="1" applyFont="1" applyFill="1" applyAlignment="1">
      <alignment vertical="top" wrapText="1"/>
    </xf>
    <xf numFmtId="0" fontId="2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49" fontId="8" fillId="0" borderId="0" xfId="0" applyNumberFormat="1" applyFont="1" applyFill="1" applyAlignment="1">
      <alignment horizontal="centerContinuous" vertical="center"/>
    </xf>
    <xf numFmtId="0" fontId="9" fillId="0" borderId="0" xfId="0" applyFont="1" applyFill="1" applyAlignment="1">
      <alignment horizontal="left"/>
    </xf>
    <xf numFmtId="0" fontId="10" fillId="0" borderId="0" xfId="0" applyFont="1" applyFill="1" applyBorder="1" applyAlignment="1">
      <alignment horizontal="left" wrapText="1"/>
    </xf>
    <xf numFmtId="0" fontId="8" fillId="0" borderId="0" xfId="0" applyFont="1" applyFill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/>
    </xf>
    <xf numFmtId="2" fontId="9" fillId="0" borderId="11" xfId="0" applyNumberFormat="1" applyFont="1" applyFill="1" applyBorder="1" applyAlignment="1">
      <alignment horizontal="center"/>
    </xf>
    <xf numFmtId="2" fontId="9" fillId="0" borderId="12" xfId="0" applyNumberFormat="1" applyFont="1" applyFill="1" applyBorder="1" applyAlignment="1">
      <alignment horizontal="center"/>
    </xf>
    <xf numFmtId="2" fontId="9" fillId="0" borderId="13" xfId="0" applyNumberFormat="1" applyFont="1" applyFill="1" applyBorder="1" applyAlignment="1">
      <alignment horizontal="center"/>
    </xf>
    <xf numFmtId="174" fontId="9" fillId="0" borderId="14" xfId="0" applyNumberFormat="1" applyFont="1" applyFill="1" applyBorder="1" applyAlignment="1">
      <alignment horizontal="center"/>
    </xf>
    <xf numFmtId="2" fontId="9" fillId="0" borderId="15" xfId="0" applyNumberFormat="1" applyFont="1" applyFill="1" applyBorder="1" applyAlignment="1">
      <alignment horizontal="center"/>
    </xf>
    <xf numFmtId="2" fontId="9" fillId="0" borderId="16" xfId="0" applyNumberFormat="1" applyFont="1" applyFill="1" applyBorder="1" applyAlignment="1">
      <alignment horizontal="center"/>
    </xf>
    <xf numFmtId="1" fontId="9" fillId="0" borderId="17" xfId="0" applyNumberFormat="1" applyFont="1" applyFill="1" applyBorder="1" applyAlignment="1">
      <alignment horizontal="center"/>
    </xf>
    <xf numFmtId="1" fontId="9" fillId="0" borderId="0" xfId="0" applyNumberFormat="1" applyFont="1" applyFill="1" applyAlignment="1">
      <alignment/>
    </xf>
    <xf numFmtId="0" fontId="8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74" fontId="9" fillId="0" borderId="18" xfId="0" applyNumberFormat="1" applyFont="1" applyFill="1" applyBorder="1" applyAlignment="1">
      <alignment horizontal="center"/>
    </xf>
    <xf numFmtId="177" fontId="1" fillId="0" borderId="0" xfId="0" applyNumberFormat="1" applyFont="1" applyFill="1" applyAlignment="1">
      <alignment/>
    </xf>
    <xf numFmtId="174" fontId="9" fillId="0" borderId="19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2" fontId="9" fillId="0" borderId="20" xfId="0" applyNumberFormat="1" applyFont="1" applyFill="1" applyBorder="1" applyAlignment="1">
      <alignment horizontal="center"/>
    </xf>
    <xf numFmtId="2" fontId="8" fillId="0" borderId="14" xfId="0" applyNumberFormat="1" applyFont="1" applyFill="1" applyBorder="1" applyAlignment="1">
      <alignment horizontal="center"/>
    </xf>
    <xf numFmtId="2" fontId="9" fillId="0" borderId="14" xfId="0" applyNumberFormat="1" applyFont="1" applyFill="1" applyBorder="1" applyAlignment="1">
      <alignment horizontal="center"/>
    </xf>
    <xf numFmtId="2" fontId="9" fillId="0" borderId="14" xfId="0" applyNumberFormat="1" applyFont="1" applyFill="1" applyBorder="1" applyAlignment="1">
      <alignment horizontal="center"/>
    </xf>
    <xf numFmtId="2" fontId="9" fillId="0" borderId="0" xfId="0" applyNumberFormat="1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179" fontId="9" fillId="0" borderId="14" xfId="0" applyNumberFormat="1" applyFont="1" applyFill="1" applyBorder="1" applyAlignment="1">
      <alignment horizontal="center"/>
    </xf>
    <xf numFmtId="181" fontId="9" fillId="0" borderId="14" xfId="0" applyNumberFormat="1" applyFont="1" applyFill="1" applyBorder="1" applyAlignment="1">
      <alignment horizontal="center"/>
    </xf>
    <xf numFmtId="1" fontId="9" fillId="0" borderId="21" xfId="0" applyNumberFormat="1" applyFont="1" applyFill="1" applyBorder="1" applyAlignment="1">
      <alignment horizontal="center"/>
    </xf>
    <xf numFmtId="1" fontId="9" fillId="0" borderId="22" xfId="0" applyNumberFormat="1" applyFont="1" applyFill="1" applyBorder="1" applyAlignment="1">
      <alignment horizontal="center"/>
    </xf>
    <xf numFmtId="174" fontId="9" fillId="0" borderId="20" xfId="0" applyNumberFormat="1" applyFont="1" applyFill="1" applyBorder="1" applyAlignment="1">
      <alignment horizontal="center"/>
    </xf>
    <xf numFmtId="1" fontId="9" fillId="0" borderId="23" xfId="0" applyNumberFormat="1" applyFont="1" applyFill="1" applyBorder="1" applyAlignment="1">
      <alignment horizontal="center"/>
    </xf>
    <xf numFmtId="179" fontId="9" fillId="0" borderId="20" xfId="0" applyNumberFormat="1" applyFont="1" applyFill="1" applyBorder="1" applyAlignment="1">
      <alignment horizontal="center"/>
    </xf>
    <xf numFmtId="179" fontId="9" fillId="0" borderId="14" xfId="0" applyNumberFormat="1" applyFont="1" applyFill="1" applyBorder="1" applyAlignment="1">
      <alignment horizontal="center"/>
    </xf>
    <xf numFmtId="2" fontId="9" fillId="0" borderId="24" xfId="0" applyNumberFormat="1" applyFont="1" applyFill="1" applyBorder="1" applyAlignment="1">
      <alignment horizontal="center"/>
    </xf>
    <xf numFmtId="174" fontId="9" fillId="0" borderId="25" xfId="0" applyNumberFormat="1" applyFont="1" applyFill="1" applyBorder="1" applyAlignment="1">
      <alignment horizontal="center"/>
    </xf>
    <xf numFmtId="181" fontId="9" fillId="0" borderId="25" xfId="0" applyNumberFormat="1" applyFont="1" applyFill="1" applyBorder="1" applyAlignment="1">
      <alignment horizontal="center"/>
    </xf>
    <xf numFmtId="174" fontId="8" fillId="0" borderId="26" xfId="0" applyNumberFormat="1" applyFont="1" applyFill="1" applyBorder="1" applyAlignment="1">
      <alignment horizontal="center" vertical="center"/>
    </xf>
    <xf numFmtId="174" fontId="8" fillId="0" borderId="27" xfId="0" applyNumberFormat="1" applyFont="1" applyFill="1" applyBorder="1" applyAlignment="1">
      <alignment horizontal="center" vertical="center"/>
    </xf>
    <xf numFmtId="2" fontId="9" fillId="0" borderId="25" xfId="0" applyNumberFormat="1" applyFont="1" applyFill="1" applyBorder="1" applyAlignment="1">
      <alignment horizontal="center"/>
    </xf>
    <xf numFmtId="174" fontId="9" fillId="0" borderId="28" xfId="0" applyNumberFormat="1" applyFont="1" applyFill="1" applyBorder="1" applyAlignment="1">
      <alignment horizontal="center"/>
    </xf>
    <xf numFmtId="2" fontId="9" fillId="0" borderId="29" xfId="0" applyNumberFormat="1" applyFont="1" applyFill="1" applyBorder="1" applyAlignment="1">
      <alignment horizontal="center"/>
    </xf>
    <xf numFmtId="1" fontId="9" fillId="0" borderId="30" xfId="0" applyNumberFormat="1" applyFont="1" applyFill="1" applyBorder="1" applyAlignment="1">
      <alignment horizontal="center"/>
    </xf>
    <xf numFmtId="179" fontId="9" fillId="0" borderId="31" xfId="0" applyNumberFormat="1" applyFont="1" applyFill="1" applyBorder="1" applyAlignment="1">
      <alignment horizontal="center"/>
    </xf>
    <xf numFmtId="179" fontId="9" fillId="0" borderId="32" xfId="0" applyNumberFormat="1" applyFont="1" applyFill="1" applyBorder="1" applyAlignment="1">
      <alignment horizontal="center"/>
    </xf>
    <xf numFmtId="174" fontId="9" fillId="0" borderId="32" xfId="0" applyNumberFormat="1" applyFont="1" applyFill="1" applyBorder="1" applyAlignment="1">
      <alignment horizontal="center"/>
    </xf>
    <xf numFmtId="174" fontId="9" fillId="0" borderId="33" xfId="0" applyNumberFormat="1" applyFont="1" applyFill="1" applyBorder="1" applyAlignment="1">
      <alignment horizontal="center"/>
    </xf>
    <xf numFmtId="174" fontId="8" fillId="0" borderId="34" xfId="0" applyNumberFormat="1" applyFont="1" applyFill="1" applyBorder="1" applyAlignment="1">
      <alignment horizontal="center" vertical="center"/>
    </xf>
    <xf numFmtId="1" fontId="9" fillId="0" borderId="35" xfId="0" applyNumberFormat="1" applyFont="1" applyFill="1" applyBorder="1" applyAlignment="1">
      <alignment horizontal="center"/>
    </xf>
    <xf numFmtId="0" fontId="11" fillId="0" borderId="25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 wrapText="1"/>
    </xf>
    <xf numFmtId="4" fontId="9" fillId="0" borderId="14" xfId="0" applyNumberFormat="1" applyFont="1" applyFill="1" applyBorder="1" applyAlignment="1">
      <alignment horizontal="left" wrapText="1"/>
    </xf>
    <xf numFmtId="0" fontId="13" fillId="0" borderId="36" xfId="0" applyNumberFormat="1" applyFont="1" applyFill="1" applyBorder="1" applyAlignment="1">
      <alignment horizontal="left" wrapText="1"/>
    </xf>
    <xf numFmtId="0" fontId="13" fillId="0" borderId="32" xfId="0" applyNumberFormat="1" applyFont="1" applyFill="1" applyBorder="1" applyAlignment="1">
      <alignment horizontal="left" wrapText="1"/>
    </xf>
    <xf numFmtId="4" fontId="9" fillId="0" borderId="36" xfId="0" applyNumberFormat="1" applyFont="1" applyFill="1" applyBorder="1" applyAlignment="1">
      <alignment horizontal="left" wrapText="1"/>
    </xf>
    <xf numFmtId="4" fontId="9" fillId="0" borderId="32" xfId="0" applyNumberFormat="1" applyFont="1" applyFill="1" applyBorder="1" applyAlignment="1">
      <alignment horizontal="left" wrapText="1"/>
    </xf>
    <xf numFmtId="49" fontId="9" fillId="0" borderId="26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left" wrapText="1"/>
    </xf>
    <xf numFmtId="4" fontId="9" fillId="0" borderId="37" xfId="0" applyNumberFormat="1" applyFont="1" applyFill="1" applyBorder="1" applyAlignment="1">
      <alignment horizontal="left" wrapText="1"/>
    </xf>
    <xf numFmtId="4" fontId="9" fillId="0" borderId="38" xfId="0" applyNumberFormat="1" applyFont="1" applyFill="1" applyBorder="1" applyAlignment="1">
      <alignment horizontal="left" wrapText="1"/>
    </xf>
    <xf numFmtId="0" fontId="13" fillId="0" borderId="39" xfId="0" applyNumberFormat="1" applyFont="1" applyFill="1" applyBorder="1" applyAlignment="1">
      <alignment horizontal="left" wrapText="1"/>
    </xf>
    <xf numFmtId="0" fontId="13" fillId="0" borderId="33" xfId="0" applyNumberFormat="1" applyFont="1" applyFill="1" applyBorder="1" applyAlignment="1">
      <alignment horizontal="left" wrapText="1"/>
    </xf>
    <xf numFmtId="4" fontId="8" fillId="0" borderId="17" xfId="0" applyNumberFormat="1" applyFont="1" applyFill="1" applyBorder="1" applyAlignment="1">
      <alignment horizontal="center" vertical="center" wrapText="1"/>
    </xf>
    <xf numFmtId="4" fontId="8" fillId="0" borderId="40" xfId="0" applyNumberFormat="1" applyFont="1" applyFill="1" applyBorder="1" applyAlignment="1">
      <alignment horizontal="center" vertical="center" wrapText="1"/>
    </xf>
    <xf numFmtId="4" fontId="8" fillId="0" borderId="34" xfId="0" applyNumberFormat="1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8" fillId="0" borderId="42" xfId="0" applyFont="1" applyFill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2" xfId="0" applyBorder="1" applyAlignment="1">
      <alignment vertical="center"/>
    </xf>
    <xf numFmtId="0" fontId="0" fillId="0" borderId="44" xfId="0" applyBorder="1" applyAlignment="1">
      <alignment vertical="center"/>
    </xf>
    <xf numFmtId="0" fontId="8" fillId="0" borderId="45" xfId="0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center"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8" fillId="0" borderId="0" xfId="0" applyFont="1" applyFill="1" applyAlignment="1">
      <alignment horizontal="center" vertical="center" wrapText="1"/>
    </xf>
    <xf numFmtId="0" fontId="0" fillId="0" borderId="0" xfId="0" applyAlignment="1">
      <alignment/>
    </xf>
    <xf numFmtId="49" fontId="8" fillId="0" borderId="48" xfId="0" applyNumberFormat="1" applyFont="1" applyFill="1" applyBorder="1" applyAlignment="1">
      <alignment horizontal="center" vertical="center"/>
    </xf>
    <xf numFmtId="49" fontId="8" fillId="0" borderId="49" xfId="0" applyNumberFormat="1" applyFont="1" applyFill="1" applyBorder="1" applyAlignment="1">
      <alignment horizontal="center" vertical="center"/>
    </xf>
    <xf numFmtId="49" fontId="8" fillId="0" borderId="50" xfId="0" applyNumberFormat="1" applyFont="1" applyFill="1" applyBorder="1" applyAlignment="1">
      <alignment horizontal="center" vertical="center"/>
    </xf>
    <xf numFmtId="49" fontId="8" fillId="0" borderId="30" xfId="0" applyNumberFormat="1" applyFont="1" applyFill="1" applyBorder="1" applyAlignment="1">
      <alignment horizontal="center" vertical="center"/>
    </xf>
    <xf numFmtId="49" fontId="8" fillId="0" borderId="39" xfId="0" applyNumberFormat="1" applyFont="1" applyFill="1" applyBorder="1" applyAlignment="1">
      <alignment horizontal="center" vertical="center"/>
    </xf>
    <xf numFmtId="49" fontId="8" fillId="0" borderId="33" xfId="0" applyNumberFormat="1" applyFont="1" applyFill="1" applyBorder="1" applyAlignment="1">
      <alignment horizontal="center" vertical="center"/>
    </xf>
    <xf numFmtId="0" fontId="8" fillId="0" borderId="51" xfId="0" applyFont="1" applyFill="1" applyBorder="1" applyAlignment="1">
      <alignment horizontal="center" vertical="center" wrapText="1"/>
    </xf>
    <xf numFmtId="0" fontId="8" fillId="0" borderId="52" xfId="0" applyFont="1" applyFill="1" applyBorder="1" applyAlignment="1">
      <alignment horizontal="center" vertical="center" wrapText="1"/>
    </xf>
    <xf numFmtId="0" fontId="8" fillId="0" borderId="5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77"/>
  <sheetViews>
    <sheetView tabSelected="1" view="pageBreakPreview" zoomScale="60" zoomScaleNormal="70" zoomScalePageLayoutView="0" workbookViewId="0" topLeftCell="A1">
      <pane xSplit="3" ySplit="14" topLeftCell="D24" activePane="bottomRight" state="frozen"/>
      <selection pane="topLeft" activeCell="A4" sqref="A4"/>
      <selection pane="topRight" activeCell="F4" sqref="F4"/>
      <selection pane="bottomLeft" activeCell="A13" sqref="A13"/>
      <selection pane="bottomRight" activeCell="AP27" sqref="AP27"/>
    </sheetView>
  </sheetViews>
  <sheetFormatPr defaultColWidth="9.00390625" defaultRowHeight="12.75"/>
  <cols>
    <col min="1" max="1" width="11.00390625" style="18" customWidth="1"/>
    <col min="2" max="2" width="71.375" style="7" customWidth="1"/>
    <col min="3" max="3" width="68.75390625" style="7" customWidth="1"/>
    <col min="4" max="7" width="18.00390625" style="18" hidden="1" customWidth="1"/>
    <col min="8" max="11" width="16.875" style="18" hidden="1" customWidth="1"/>
    <col min="12" max="12" width="18.625" style="18" hidden="1" customWidth="1"/>
    <col min="13" max="13" width="16.875" style="18" hidden="1" customWidth="1"/>
    <col min="14" max="14" width="18.625" style="18" hidden="1" customWidth="1"/>
    <col min="15" max="15" width="16.875" style="18" hidden="1" customWidth="1"/>
    <col min="16" max="18" width="18.625" style="18" hidden="1" customWidth="1"/>
    <col min="19" max="19" width="17.375" style="18" hidden="1" customWidth="1"/>
    <col min="20" max="20" width="18.625" style="18" hidden="1" customWidth="1"/>
    <col min="21" max="21" width="17.375" style="18" hidden="1" customWidth="1"/>
    <col min="22" max="22" width="18.625" style="18" hidden="1" customWidth="1"/>
    <col min="23" max="23" width="17.375" style="18" hidden="1" customWidth="1"/>
    <col min="24" max="24" width="19.25390625" style="18" hidden="1" customWidth="1"/>
    <col min="25" max="25" width="17.375" style="18" hidden="1" customWidth="1"/>
    <col min="26" max="26" width="19.875" style="18" customWidth="1"/>
    <col min="27" max="27" width="18.125" style="18" hidden="1" customWidth="1"/>
    <col min="28" max="28" width="18.00390625" style="48" hidden="1" customWidth="1"/>
    <col min="29" max="29" width="18.00390625" style="37" hidden="1" customWidth="1"/>
    <col min="30" max="30" width="16.625" style="18" hidden="1" customWidth="1"/>
    <col min="31" max="31" width="19.00390625" style="18" hidden="1" customWidth="1"/>
    <col min="32" max="32" width="16.625" style="18" hidden="1" customWidth="1"/>
    <col min="33" max="33" width="20.375" style="18" hidden="1" customWidth="1"/>
    <col min="34" max="34" width="18.375" style="18" hidden="1" customWidth="1"/>
    <col min="35" max="35" width="19.00390625" style="18" customWidth="1"/>
    <col min="36" max="16384" width="9.125" style="18" customWidth="1"/>
  </cols>
  <sheetData>
    <row r="1" spans="3:29" s="10" customFormat="1" ht="24" customHeight="1">
      <c r="C1" s="21" t="s">
        <v>83</v>
      </c>
      <c r="AB1" s="41"/>
      <c r="AC1" s="34"/>
    </row>
    <row r="2" spans="3:29" s="10" customFormat="1" ht="26.25" customHeight="1">
      <c r="C2" s="21" t="s">
        <v>12</v>
      </c>
      <c r="AB2" s="41"/>
      <c r="AC2" s="34"/>
    </row>
    <row r="3" spans="3:29" s="10" customFormat="1" ht="21" customHeight="1">
      <c r="C3" s="84" t="s">
        <v>84</v>
      </c>
      <c r="D3" s="84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41"/>
      <c r="AC3" s="34"/>
    </row>
    <row r="4" spans="3:29" s="10" customFormat="1" ht="21" customHeight="1"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41"/>
      <c r="AC4" s="34"/>
    </row>
    <row r="5" spans="3:29" s="10" customFormat="1" ht="24.75" customHeight="1">
      <c r="C5" s="22"/>
      <c r="AB5" s="41"/>
      <c r="AC5" s="34"/>
    </row>
    <row r="6" spans="3:29" s="10" customFormat="1" ht="24.75" customHeight="1">
      <c r="C6" s="21" t="s">
        <v>56</v>
      </c>
      <c r="AB6" s="41"/>
      <c r="AC6" s="34"/>
    </row>
    <row r="7" spans="3:29" s="10" customFormat="1" ht="27.75" customHeight="1">
      <c r="C7" s="21"/>
      <c r="AB7" s="41"/>
      <c r="AC7" s="34"/>
    </row>
    <row r="8" spans="1:35" s="1" customFormat="1" ht="33" customHeight="1">
      <c r="A8" s="102" t="s">
        <v>82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3"/>
      <c r="AI8" s="103"/>
    </row>
    <row r="9" spans="1:29" s="1" customFormat="1" ht="11.25" customHeight="1">
      <c r="A9" s="23"/>
      <c r="B9" s="23"/>
      <c r="C9" s="23"/>
      <c r="AB9" s="42"/>
      <c r="AC9" s="35"/>
    </row>
    <row r="10" spans="1:35" s="1" customFormat="1" ht="18.75" customHeight="1" thickBot="1">
      <c r="A10" s="19"/>
      <c r="B10" s="20"/>
      <c r="C10" s="20"/>
      <c r="AB10" s="42"/>
      <c r="AE10" s="33"/>
      <c r="AG10" s="33"/>
      <c r="AI10" s="33" t="s">
        <v>18</v>
      </c>
    </row>
    <row r="11" spans="1:35" s="11" customFormat="1" ht="37.5" customHeight="1">
      <c r="A11" s="110" t="s">
        <v>0</v>
      </c>
      <c r="B11" s="104" t="s">
        <v>1</v>
      </c>
      <c r="C11" s="105"/>
      <c r="D11" s="98" t="s">
        <v>19</v>
      </c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100"/>
      <c r="AI11" s="101"/>
    </row>
    <row r="12" spans="1:35" s="11" customFormat="1" ht="39.75" customHeight="1" thickBot="1">
      <c r="A12" s="111"/>
      <c r="B12" s="106"/>
      <c r="C12" s="107"/>
      <c r="D12" s="92" t="s">
        <v>30</v>
      </c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4"/>
      <c r="Z12" s="95"/>
      <c r="AA12" s="92" t="s">
        <v>57</v>
      </c>
      <c r="AB12" s="93"/>
      <c r="AC12" s="93"/>
      <c r="AD12" s="93"/>
      <c r="AE12" s="93"/>
      <c r="AF12" s="93"/>
      <c r="AG12" s="93"/>
      <c r="AH12" s="96"/>
      <c r="AI12" s="97"/>
    </row>
    <row r="13" spans="1:35" s="11" customFormat="1" ht="123" customHeight="1" hidden="1" thickBot="1">
      <c r="A13" s="112"/>
      <c r="B13" s="108"/>
      <c r="C13" s="109"/>
      <c r="D13" s="72" t="s">
        <v>41</v>
      </c>
      <c r="E13" s="73" t="s">
        <v>42</v>
      </c>
      <c r="F13" s="72" t="s">
        <v>47</v>
      </c>
      <c r="G13" s="74" t="s">
        <v>48</v>
      </c>
      <c r="H13" s="72" t="s">
        <v>50</v>
      </c>
      <c r="I13" s="74" t="s">
        <v>48</v>
      </c>
      <c r="J13" s="75" t="s">
        <v>51</v>
      </c>
      <c r="K13" s="74" t="s">
        <v>48</v>
      </c>
      <c r="L13" s="75" t="s">
        <v>52</v>
      </c>
      <c r="M13" s="75" t="s">
        <v>53</v>
      </c>
      <c r="N13" s="72" t="s">
        <v>54</v>
      </c>
      <c r="O13" s="75" t="s">
        <v>55</v>
      </c>
      <c r="P13" s="75" t="s">
        <v>58</v>
      </c>
      <c r="Q13" s="75" t="s">
        <v>48</v>
      </c>
      <c r="R13" s="75" t="s">
        <v>59</v>
      </c>
      <c r="S13" s="76" t="s">
        <v>48</v>
      </c>
      <c r="T13" s="73" t="s">
        <v>70</v>
      </c>
      <c r="U13" s="76" t="s">
        <v>48</v>
      </c>
      <c r="V13" s="73" t="s">
        <v>76</v>
      </c>
      <c r="W13" s="76" t="s">
        <v>48</v>
      </c>
      <c r="X13" s="73" t="s">
        <v>79</v>
      </c>
      <c r="Y13" s="76" t="s">
        <v>48</v>
      </c>
      <c r="Z13" s="73" t="s">
        <v>78</v>
      </c>
      <c r="AA13" s="75" t="s">
        <v>58</v>
      </c>
      <c r="AB13" s="73" t="s">
        <v>48</v>
      </c>
      <c r="AC13" s="75" t="s">
        <v>59</v>
      </c>
      <c r="AD13" s="76" t="s">
        <v>48</v>
      </c>
      <c r="AE13" s="73" t="s">
        <v>70</v>
      </c>
      <c r="AF13" s="76" t="s">
        <v>48</v>
      </c>
      <c r="AG13" s="73" t="s">
        <v>79</v>
      </c>
      <c r="AH13" s="76" t="s">
        <v>48</v>
      </c>
      <c r="AI13" s="77" t="s">
        <v>75</v>
      </c>
    </row>
    <row r="14" spans="1:35" s="32" customFormat="1" ht="20.25" customHeight="1" thickBot="1">
      <c r="A14" s="31">
        <v>1</v>
      </c>
      <c r="B14" s="83" t="s">
        <v>2</v>
      </c>
      <c r="C14" s="83"/>
      <c r="D14" s="51">
        <v>3</v>
      </c>
      <c r="E14" s="51">
        <v>4</v>
      </c>
      <c r="F14" s="51">
        <v>3</v>
      </c>
      <c r="G14" s="51">
        <v>4</v>
      </c>
      <c r="H14" s="51">
        <v>3</v>
      </c>
      <c r="I14" s="51">
        <v>4</v>
      </c>
      <c r="J14" s="51">
        <v>3</v>
      </c>
      <c r="K14" s="51">
        <v>4</v>
      </c>
      <c r="L14" s="51">
        <v>3</v>
      </c>
      <c r="M14" s="51">
        <v>4</v>
      </c>
      <c r="N14" s="51">
        <v>3</v>
      </c>
      <c r="O14" s="51">
        <v>4</v>
      </c>
      <c r="P14" s="51">
        <v>3</v>
      </c>
      <c r="Q14" s="51">
        <v>4</v>
      </c>
      <c r="R14" s="52">
        <v>3</v>
      </c>
      <c r="S14" s="52">
        <v>4</v>
      </c>
      <c r="T14" s="52">
        <v>3</v>
      </c>
      <c r="U14" s="52">
        <v>4</v>
      </c>
      <c r="V14" s="52">
        <v>3</v>
      </c>
      <c r="W14" s="52">
        <v>4</v>
      </c>
      <c r="X14" s="52">
        <v>3</v>
      </c>
      <c r="Y14" s="52">
        <v>4</v>
      </c>
      <c r="Z14" s="52">
        <v>3</v>
      </c>
      <c r="AA14" s="52">
        <v>6</v>
      </c>
      <c r="AB14" s="52">
        <v>7</v>
      </c>
      <c r="AC14" s="52">
        <v>6</v>
      </c>
      <c r="AD14" s="52">
        <v>7</v>
      </c>
      <c r="AE14" s="52">
        <v>6</v>
      </c>
      <c r="AF14" s="52">
        <v>7</v>
      </c>
      <c r="AG14" s="71">
        <v>6</v>
      </c>
      <c r="AH14" s="65">
        <v>7</v>
      </c>
      <c r="AI14" s="54">
        <v>4</v>
      </c>
    </row>
    <row r="15" spans="1:35" s="12" customFormat="1" ht="92.25" customHeight="1">
      <c r="A15" s="24" t="s">
        <v>3</v>
      </c>
      <c r="B15" s="78" t="s">
        <v>31</v>
      </c>
      <c r="C15" s="78"/>
      <c r="D15" s="28">
        <v>2282610.7</v>
      </c>
      <c r="E15" s="28">
        <v>0.1</v>
      </c>
      <c r="F15" s="28">
        <f>D15+E15</f>
        <v>2282610.8000000003</v>
      </c>
      <c r="G15" s="28"/>
      <c r="H15" s="28">
        <f>F15+G15</f>
        <v>2282610.8000000003</v>
      </c>
      <c r="I15" s="28"/>
      <c r="J15" s="28">
        <f>H15+I15</f>
        <v>2282610.8000000003</v>
      </c>
      <c r="K15" s="28"/>
      <c r="L15" s="28">
        <f>J15+K15</f>
        <v>2282610.8000000003</v>
      </c>
      <c r="M15" s="28"/>
      <c r="N15" s="28">
        <f>L15+M15</f>
        <v>2282610.8000000003</v>
      </c>
      <c r="O15" s="28"/>
      <c r="P15" s="28">
        <v>3115148.8</v>
      </c>
      <c r="Q15" s="28"/>
      <c r="R15" s="53">
        <f>P15+Q15</f>
        <v>3115148.8</v>
      </c>
      <c r="S15" s="53"/>
      <c r="T15" s="53">
        <f>R15+S15</f>
        <v>3115148.8</v>
      </c>
      <c r="U15" s="53"/>
      <c r="V15" s="53">
        <f>T15+U15</f>
        <v>3115148.8</v>
      </c>
      <c r="W15" s="53"/>
      <c r="X15" s="53">
        <f>V15+W15</f>
        <v>3115148.8</v>
      </c>
      <c r="Y15" s="53"/>
      <c r="Z15" s="53">
        <f>X15+Y15</f>
        <v>3115148.8</v>
      </c>
      <c r="AA15" s="53">
        <v>3115148.8</v>
      </c>
      <c r="AB15" s="43"/>
      <c r="AC15" s="53">
        <f>AA15+AB15</f>
        <v>3115148.8</v>
      </c>
      <c r="AD15" s="55"/>
      <c r="AE15" s="53">
        <f>AC15+AD15</f>
        <v>3115148.8</v>
      </c>
      <c r="AF15" s="55"/>
      <c r="AG15" s="53">
        <f>AE15+AF15</f>
        <v>3115148.8</v>
      </c>
      <c r="AH15" s="66"/>
      <c r="AI15" s="40">
        <f>AG15+AH15</f>
        <v>3115148.8</v>
      </c>
    </row>
    <row r="16" spans="1:35" s="13" customFormat="1" ht="36.75" customHeight="1">
      <c r="A16" s="25" t="s">
        <v>4</v>
      </c>
      <c r="B16" s="78" t="s">
        <v>17</v>
      </c>
      <c r="C16" s="78"/>
      <c r="D16" s="28">
        <f aca="true" t="shared" si="0" ref="D16:J16">+D17+D18</f>
        <v>98957</v>
      </c>
      <c r="E16" s="28">
        <f t="shared" si="0"/>
        <v>0</v>
      </c>
      <c r="F16" s="28">
        <f t="shared" si="0"/>
        <v>98957</v>
      </c>
      <c r="G16" s="28">
        <f t="shared" si="0"/>
        <v>0</v>
      </c>
      <c r="H16" s="28">
        <f t="shared" si="0"/>
        <v>98957</v>
      </c>
      <c r="I16" s="28">
        <f t="shared" si="0"/>
        <v>0</v>
      </c>
      <c r="J16" s="28">
        <f t="shared" si="0"/>
        <v>98957</v>
      </c>
      <c r="K16" s="28">
        <f>+K17+K18</f>
        <v>0</v>
      </c>
      <c r="L16" s="28">
        <f>+L17+L18</f>
        <v>98957</v>
      </c>
      <c r="M16" s="28">
        <f>+M17+M18</f>
        <v>0</v>
      </c>
      <c r="N16" s="28">
        <f>+N17+N18</f>
        <v>98957</v>
      </c>
      <c r="O16" s="28">
        <f>+O17+O18</f>
        <v>0</v>
      </c>
      <c r="P16" s="28">
        <f>P17+P18</f>
        <v>157853.1</v>
      </c>
      <c r="Q16" s="28">
        <f>Q17+Q18</f>
        <v>0</v>
      </c>
      <c r="R16" s="28">
        <f>R17+R18</f>
        <v>157853.1</v>
      </c>
      <c r="S16" s="28">
        <f aca="true" t="shared" si="1" ref="S16:AE16">S17+S18</f>
        <v>0</v>
      </c>
      <c r="T16" s="28">
        <f t="shared" si="1"/>
        <v>157853.1</v>
      </c>
      <c r="U16" s="28">
        <f aca="true" t="shared" si="2" ref="U16:Z16">U17+U18</f>
        <v>0</v>
      </c>
      <c r="V16" s="28">
        <f t="shared" si="2"/>
        <v>157853.1</v>
      </c>
      <c r="W16" s="28">
        <f t="shared" si="2"/>
        <v>0</v>
      </c>
      <c r="X16" s="28">
        <f t="shared" si="2"/>
        <v>157853.1</v>
      </c>
      <c r="Y16" s="28">
        <f t="shared" si="2"/>
        <v>0</v>
      </c>
      <c r="Z16" s="28">
        <f t="shared" si="2"/>
        <v>157853.1</v>
      </c>
      <c r="AA16" s="28">
        <f t="shared" si="1"/>
        <v>157853.1</v>
      </c>
      <c r="AB16" s="28">
        <f t="shared" si="1"/>
        <v>0</v>
      </c>
      <c r="AC16" s="28">
        <f t="shared" si="1"/>
        <v>157853.1</v>
      </c>
      <c r="AD16" s="56">
        <f t="shared" si="1"/>
        <v>0</v>
      </c>
      <c r="AE16" s="28">
        <f t="shared" si="1"/>
        <v>157853.1</v>
      </c>
      <c r="AF16" s="56">
        <f>AF17+AF18</f>
        <v>0</v>
      </c>
      <c r="AG16" s="28">
        <f>AG17+AG18</f>
        <v>157853.1</v>
      </c>
      <c r="AH16" s="67">
        <f>AH17+AH18</f>
        <v>0</v>
      </c>
      <c r="AI16" s="38">
        <f>AI17+AI18</f>
        <v>157853.1</v>
      </c>
    </row>
    <row r="17" spans="1:35" s="13" customFormat="1" ht="72.75" customHeight="1">
      <c r="A17" s="25" t="s">
        <v>13</v>
      </c>
      <c r="B17" s="78" t="s">
        <v>32</v>
      </c>
      <c r="C17" s="78"/>
      <c r="D17" s="28">
        <v>4197</v>
      </c>
      <c r="E17" s="28"/>
      <c r="F17" s="28">
        <f aca="true" t="shared" si="3" ref="F17:F31">D17+E17</f>
        <v>4197</v>
      </c>
      <c r="G17" s="28"/>
      <c r="H17" s="28">
        <f aca="true" t="shared" si="4" ref="H17:H32">F17+G17</f>
        <v>4197</v>
      </c>
      <c r="I17" s="28"/>
      <c r="J17" s="28">
        <f aca="true" t="shared" si="5" ref="J17:J32">H17+I17</f>
        <v>4197</v>
      </c>
      <c r="K17" s="28"/>
      <c r="L17" s="28">
        <f aca="true" t="shared" si="6" ref="L17:L33">J17+K17</f>
        <v>4197</v>
      </c>
      <c r="M17" s="28"/>
      <c r="N17" s="28">
        <f aca="true" t="shared" si="7" ref="N17:N33">L17+M17</f>
        <v>4197</v>
      </c>
      <c r="O17" s="28"/>
      <c r="P17" s="28">
        <v>16976.1</v>
      </c>
      <c r="Q17" s="28"/>
      <c r="R17" s="28">
        <f aca="true" t="shared" si="8" ref="R17:R33">P17+Q17</f>
        <v>16976.1</v>
      </c>
      <c r="S17" s="28"/>
      <c r="T17" s="28">
        <f aca="true" t="shared" si="9" ref="T17:T41">R17+S17</f>
        <v>16976.1</v>
      </c>
      <c r="U17" s="28"/>
      <c r="V17" s="28">
        <f aca="true" t="shared" si="10" ref="V17:V41">T17+U17</f>
        <v>16976.1</v>
      </c>
      <c r="W17" s="28"/>
      <c r="X17" s="28">
        <f aca="true" t="shared" si="11" ref="X17:X41">V17+W17</f>
        <v>16976.1</v>
      </c>
      <c r="Y17" s="28"/>
      <c r="Z17" s="28">
        <f aca="true" t="shared" si="12" ref="Z17:Z41">X17+Y17</f>
        <v>16976.1</v>
      </c>
      <c r="AA17" s="28">
        <v>16976.1</v>
      </c>
      <c r="AB17" s="44"/>
      <c r="AC17" s="28">
        <f aca="true" t="shared" si="13" ref="AC17:AC33">AA17+AB17</f>
        <v>16976.1</v>
      </c>
      <c r="AD17" s="56"/>
      <c r="AE17" s="28">
        <f aca="true" t="shared" si="14" ref="AE17:AE41">AC17+AD17</f>
        <v>16976.1</v>
      </c>
      <c r="AF17" s="56"/>
      <c r="AG17" s="28">
        <f aca="true" t="shared" si="15" ref="AG17:AG41">AE17+AF17</f>
        <v>16976.1</v>
      </c>
      <c r="AH17" s="67"/>
      <c r="AI17" s="38">
        <f aca="true" t="shared" si="16" ref="AI17:AI41">AG17+AH17</f>
        <v>16976.1</v>
      </c>
    </row>
    <row r="18" spans="1:35" s="13" customFormat="1" ht="52.5" customHeight="1">
      <c r="A18" s="25" t="s">
        <v>14</v>
      </c>
      <c r="B18" s="78" t="s">
        <v>33</v>
      </c>
      <c r="C18" s="78"/>
      <c r="D18" s="28">
        <v>94760</v>
      </c>
      <c r="E18" s="28"/>
      <c r="F18" s="28">
        <f t="shared" si="3"/>
        <v>94760</v>
      </c>
      <c r="G18" s="28"/>
      <c r="H18" s="28">
        <f t="shared" si="4"/>
        <v>94760</v>
      </c>
      <c r="I18" s="28"/>
      <c r="J18" s="28">
        <f t="shared" si="5"/>
        <v>94760</v>
      </c>
      <c r="K18" s="28"/>
      <c r="L18" s="28">
        <f t="shared" si="6"/>
        <v>94760</v>
      </c>
      <c r="M18" s="28"/>
      <c r="N18" s="28">
        <f t="shared" si="7"/>
        <v>94760</v>
      </c>
      <c r="O18" s="28"/>
      <c r="P18" s="28">
        <v>140877</v>
      </c>
      <c r="Q18" s="28"/>
      <c r="R18" s="28">
        <f t="shared" si="8"/>
        <v>140877</v>
      </c>
      <c r="S18" s="28"/>
      <c r="T18" s="28">
        <f t="shared" si="9"/>
        <v>140877</v>
      </c>
      <c r="U18" s="28"/>
      <c r="V18" s="28">
        <f t="shared" si="10"/>
        <v>140877</v>
      </c>
      <c r="W18" s="28"/>
      <c r="X18" s="28">
        <f t="shared" si="11"/>
        <v>140877</v>
      </c>
      <c r="Y18" s="28"/>
      <c r="Z18" s="28">
        <f t="shared" si="12"/>
        <v>140877</v>
      </c>
      <c r="AA18" s="28">
        <v>140877</v>
      </c>
      <c r="AB18" s="44"/>
      <c r="AC18" s="28">
        <f t="shared" si="13"/>
        <v>140877</v>
      </c>
      <c r="AD18" s="56"/>
      <c r="AE18" s="28">
        <f t="shared" si="14"/>
        <v>140877</v>
      </c>
      <c r="AF18" s="56"/>
      <c r="AG18" s="28">
        <f t="shared" si="15"/>
        <v>140877</v>
      </c>
      <c r="AH18" s="67"/>
      <c r="AI18" s="38">
        <f t="shared" si="16"/>
        <v>140877</v>
      </c>
    </row>
    <row r="19" spans="1:35" s="13" customFormat="1" ht="111" customHeight="1">
      <c r="A19" s="25" t="s">
        <v>5</v>
      </c>
      <c r="B19" s="81" t="s">
        <v>24</v>
      </c>
      <c r="C19" s="82"/>
      <c r="D19" s="28">
        <v>71229.8</v>
      </c>
      <c r="E19" s="28"/>
      <c r="F19" s="28">
        <f t="shared" si="3"/>
        <v>71229.8</v>
      </c>
      <c r="G19" s="28"/>
      <c r="H19" s="28">
        <f t="shared" si="4"/>
        <v>71229.8</v>
      </c>
      <c r="I19" s="28"/>
      <c r="J19" s="28">
        <f t="shared" si="5"/>
        <v>71229.8</v>
      </c>
      <c r="K19" s="28"/>
      <c r="L19" s="28">
        <f t="shared" si="6"/>
        <v>71229.8</v>
      </c>
      <c r="M19" s="28"/>
      <c r="N19" s="28">
        <f t="shared" si="7"/>
        <v>71229.8</v>
      </c>
      <c r="O19" s="28"/>
      <c r="P19" s="28">
        <v>84432</v>
      </c>
      <c r="Q19" s="28">
        <v>-19299</v>
      </c>
      <c r="R19" s="28">
        <f t="shared" si="8"/>
        <v>65133</v>
      </c>
      <c r="S19" s="28"/>
      <c r="T19" s="28">
        <f t="shared" si="9"/>
        <v>65133</v>
      </c>
      <c r="U19" s="28"/>
      <c r="V19" s="28">
        <f t="shared" si="10"/>
        <v>65133</v>
      </c>
      <c r="W19" s="28"/>
      <c r="X19" s="28">
        <f t="shared" si="11"/>
        <v>65133</v>
      </c>
      <c r="Y19" s="28"/>
      <c r="Z19" s="28">
        <f t="shared" si="12"/>
        <v>65133</v>
      </c>
      <c r="AA19" s="28">
        <v>84432</v>
      </c>
      <c r="AB19" s="28">
        <v>-19299</v>
      </c>
      <c r="AC19" s="28">
        <f t="shared" si="13"/>
        <v>65133</v>
      </c>
      <c r="AD19" s="56"/>
      <c r="AE19" s="28">
        <f t="shared" si="14"/>
        <v>65133</v>
      </c>
      <c r="AF19" s="56"/>
      <c r="AG19" s="28">
        <f t="shared" si="15"/>
        <v>65133</v>
      </c>
      <c r="AH19" s="67"/>
      <c r="AI19" s="38">
        <f t="shared" si="16"/>
        <v>65133</v>
      </c>
    </row>
    <row r="20" spans="1:35" s="13" customFormat="1" ht="18.75" customHeight="1">
      <c r="A20" s="25" t="s">
        <v>10</v>
      </c>
      <c r="B20" s="78" t="s">
        <v>34</v>
      </c>
      <c r="C20" s="78"/>
      <c r="D20" s="28">
        <v>8104</v>
      </c>
      <c r="E20" s="28"/>
      <c r="F20" s="28">
        <f t="shared" si="3"/>
        <v>8104</v>
      </c>
      <c r="G20" s="28"/>
      <c r="H20" s="28">
        <f t="shared" si="4"/>
        <v>8104</v>
      </c>
      <c r="I20" s="28"/>
      <c r="J20" s="28">
        <f t="shared" si="5"/>
        <v>8104</v>
      </c>
      <c r="K20" s="28"/>
      <c r="L20" s="28">
        <f t="shared" si="6"/>
        <v>8104</v>
      </c>
      <c r="M20" s="28"/>
      <c r="N20" s="28">
        <f t="shared" si="7"/>
        <v>8104</v>
      </c>
      <c r="O20" s="28"/>
      <c r="P20" s="28">
        <v>10086.1</v>
      </c>
      <c r="Q20" s="28"/>
      <c r="R20" s="28">
        <f t="shared" si="8"/>
        <v>10086.1</v>
      </c>
      <c r="S20" s="28"/>
      <c r="T20" s="28">
        <f t="shared" si="9"/>
        <v>10086.1</v>
      </c>
      <c r="U20" s="28"/>
      <c r="V20" s="28">
        <f t="shared" si="10"/>
        <v>10086.1</v>
      </c>
      <c r="W20" s="28"/>
      <c r="X20" s="28">
        <f t="shared" si="11"/>
        <v>10086.1</v>
      </c>
      <c r="Y20" s="28"/>
      <c r="Z20" s="28">
        <f t="shared" si="12"/>
        <v>10086.1</v>
      </c>
      <c r="AA20" s="28">
        <v>10086.1</v>
      </c>
      <c r="AB20" s="44"/>
      <c r="AC20" s="28">
        <f t="shared" si="13"/>
        <v>10086.1</v>
      </c>
      <c r="AD20" s="56"/>
      <c r="AE20" s="28">
        <f t="shared" si="14"/>
        <v>10086.1</v>
      </c>
      <c r="AF20" s="56"/>
      <c r="AG20" s="28">
        <f t="shared" si="15"/>
        <v>10086.1</v>
      </c>
      <c r="AH20" s="67"/>
      <c r="AI20" s="38">
        <f t="shared" si="16"/>
        <v>10086.1</v>
      </c>
    </row>
    <row r="21" spans="1:35" s="13" customFormat="1" ht="54" customHeight="1">
      <c r="A21" s="25" t="s">
        <v>6</v>
      </c>
      <c r="B21" s="85" t="s">
        <v>16</v>
      </c>
      <c r="C21" s="86"/>
      <c r="D21" s="28">
        <v>1140</v>
      </c>
      <c r="E21" s="28"/>
      <c r="F21" s="28">
        <f t="shared" si="3"/>
        <v>1140</v>
      </c>
      <c r="G21" s="28"/>
      <c r="H21" s="28">
        <f t="shared" si="4"/>
        <v>1140</v>
      </c>
      <c r="I21" s="28"/>
      <c r="J21" s="28">
        <f t="shared" si="5"/>
        <v>1140</v>
      </c>
      <c r="K21" s="28"/>
      <c r="L21" s="28">
        <f t="shared" si="6"/>
        <v>1140</v>
      </c>
      <c r="M21" s="28"/>
      <c r="N21" s="28">
        <f t="shared" si="7"/>
        <v>1140</v>
      </c>
      <c r="O21" s="28"/>
      <c r="P21" s="28">
        <v>1472</v>
      </c>
      <c r="Q21" s="28"/>
      <c r="R21" s="28">
        <f t="shared" si="8"/>
        <v>1472</v>
      </c>
      <c r="S21" s="28"/>
      <c r="T21" s="28">
        <f t="shared" si="9"/>
        <v>1472</v>
      </c>
      <c r="U21" s="28"/>
      <c r="V21" s="28">
        <f t="shared" si="10"/>
        <v>1472</v>
      </c>
      <c r="W21" s="28"/>
      <c r="X21" s="28">
        <f t="shared" si="11"/>
        <v>1472</v>
      </c>
      <c r="Y21" s="28"/>
      <c r="Z21" s="28">
        <f t="shared" si="12"/>
        <v>1472</v>
      </c>
      <c r="AA21" s="28">
        <v>1472</v>
      </c>
      <c r="AB21" s="44"/>
      <c r="AC21" s="28">
        <f t="shared" si="13"/>
        <v>1472</v>
      </c>
      <c r="AD21" s="56"/>
      <c r="AE21" s="28">
        <f t="shared" si="14"/>
        <v>1472</v>
      </c>
      <c r="AF21" s="56"/>
      <c r="AG21" s="28">
        <f t="shared" si="15"/>
        <v>1472</v>
      </c>
      <c r="AH21" s="67"/>
      <c r="AI21" s="38">
        <f t="shared" si="16"/>
        <v>1472</v>
      </c>
    </row>
    <row r="22" spans="1:35" s="14" customFormat="1" ht="36.75" customHeight="1">
      <c r="A22" s="25" t="s">
        <v>7</v>
      </c>
      <c r="B22" s="85" t="s">
        <v>29</v>
      </c>
      <c r="C22" s="86"/>
      <c r="D22" s="28">
        <v>2542</v>
      </c>
      <c r="E22" s="28"/>
      <c r="F22" s="28">
        <f t="shared" si="3"/>
        <v>2542</v>
      </c>
      <c r="G22" s="28"/>
      <c r="H22" s="28">
        <f t="shared" si="4"/>
        <v>2542</v>
      </c>
      <c r="I22" s="28"/>
      <c r="J22" s="28">
        <f t="shared" si="5"/>
        <v>2542</v>
      </c>
      <c r="K22" s="28"/>
      <c r="L22" s="28">
        <f t="shared" si="6"/>
        <v>2542</v>
      </c>
      <c r="M22" s="28"/>
      <c r="N22" s="28">
        <f t="shared" si="7"/>
        <v>2542</v>
      </c>
      <c r="O22" s="28"/>
      <c r="P22" s="28">
        <v>3896</v>
      </c>
      <c r="Q22" s="28"/>
      <c r="R22" s="28">
        <f t="shared" si="8"/>
        <v>3896</v>
      </c>
      <c r="S22" s="28"/>
      <c r="T22" s="28">
        <f t="shared" si="9"/>
        <v>3896</v>
      </c>
      <c r="U22" s="28"/>
      <c r="V22" s="28">
        <f t="shared" si="10"/>
        <v>3896</v>
      </c>
      <c r="W22" s="28"/>
      <c r="X22" s="28">
        <f t="shared" si="11"/>
        <v>3896</v>
      </c>
      <c r="Y22" s="28"/>
      <c r="Z22" s="28">
        <f t="shared" si="12"/>
        <v>3896</v>
      </c>
      <c r="AA22" s="28">
        <v>3896</v>
      </c>
      <c r="AB22" s="45"/>
      <c r="AC22" s="28">
        <f t="shared" si="13"/>
        <v>3896</v>
      </c>
      <c r="AD22" s="56"/>
      <c r="AE22" s="28">
        <f t="shared" si="14"/>
        <v>3896</v>
      </c>
      <c r="AF22" s="56"/>
      <c r="AG22" s="28">
        <f t="shared" si="15"/>
        <v>3896</v>
      </c>
      <c r="AH22" s="67"/>
      <c r="AI22" s="38">
        <f t="shared" si="16"/>
        <v>3896</v>
      </c>
    </row>
    <row r="23" spans="1:35" s="15" customFormat="1" ht="54.75" customHeight="1">
      <c r="A23" s="25" t="s">
        <v>11</v>
      </c>
      <c r="B23" s="81" t="s">
        <v>21</v>
      </c>
      <c r="C23" s="82"/>
      <c r="D23" s="28">
        <v>162.4</v>
      </c>
      <c r="E23" s="28"/>
      <c r="F23" s="28">
        <f t="shared" si="3"/>
        <v>162.4</v>
      </c>
      <c r="G23" s="28"/>
      <c r="H23" s="28">
        <f t="shared" si="4"/>
        <v>162.4</v>
      </c>
      <c r="I23" s="28"/>
      <c r="J23" s="28">
        <f t="shared" si="5"/>
        <v>162.4</v>
      </c>
      <c r="K23" s="28"/>
      <c r="L23" s="28">
        <f t="shared" si="6"/>
        <v>162.4</v>
      </c>
      <c r="M23" s="28"/>
      <c r="N23" s="28">
        <f t="shared" si="7"/>
        <v>162.4</v>
      </c>
      <c r="O23" s="28"/>
      <c r="P23" s="28">
        <v>18.8</v>
      </c>
      <c r="Q23" s="28"/>
      <c r="R23" s="28">
        <f t="shared" si="8"/>
        <v>18.8</v>
      </c>
      <c r="S23" s="28"/>
      <c r="T23" s="28">
        <f t="shared" si="9"/>
        <v>18.8</v>
      </c>
      <c r="U23" s="28"/>
      <c r="V23" s="28">
        <f t="shared" si="10"/>
        <v>18.8</v>
      </c>
      <c r="W23" s="28"/>
      <c r="X23" s="28">
        <f t="shared" si="11"/>
        <v>18.8</v>
      </c>
      <c r="Y23" s="28"/>
      <c r="Z23" s="28">
        <f t="shared" si="12"/>
        <v>18.8</v>
      </c>
      <c r="AA23" s="28">
        <v>16.8</v>
      </c>
      <c r="AB23" s="46"/>
      <c r="AC23" s="28">
        <f t="shared" si="13"/>
        <v>16.8</v>
      </c>
      <c r="AD23" s="56"/>
      <c r="AE23" s="28">
        <f t="shared" si="14"/>
        <v>16.8</v>
      </c>
      <c r="AF23" s="56"/>
      <c r="AG23" s="28">
        <f t="shared" si="15"/>
        <v>16.8</v>
      </c>
      <c r="AH23" s="67"/>
      <c r="AI23" s="38">
        <f t="shared" si="16"/>
        <v>16.8</v>
      </c>
    </row>
    <row r="24" spans="1:35" s="15" customFormat="1" ht="37.5" customHeight="1">
      <c r="A24" s="26" t="s">
        <v>8</v>
      </c>
      <c r="B24" s="81" t="s">
        <v>35</v>
      </c>
      <c r="C24" s="82" t="s">
        <v>36</v>
      </c>
      <c r="D24" s="28">
        <v>4395.2</v>
      </c>
      <c r="E24" s="28"/>
      <c r="F24" s="28">
        <f t="shared" si="3"/>
        <v>4395.2</v>
      </c>
      <c r="G24" s="28"/>
      <c r="H24" s="28">
        <f t="shared" si="4"/>
        <v>4395.2</v>
      </c>
      <c r="I24" s="28"/>
      <c r="J24" s="28">
        <f t="shared" si="5"/>
        <v>4395.2</v>
      </c>
      <c r="K24" s="28"/>
      <c r="L24" s="28">
        <f t="shared" si="6"/>
        <v>4395.2</v>
      </c>
      <c r="M24" s="28"/>
      <c r="N24" s="28">
        <f t="shared" si="7"/>
        <v>4395.2</v>
      </c>
      <c r="O24" s="28"/>
      <c r="P24" s="28">
        <v>5860</v>
      </c>
      <c r="Q24" s="28"/>
      <c r="R24" s="28">
        <f t="shared" si="8"/>
        <v>5860</v>
      </c>
      <c r="S24" s="28"/>
      <c r="T24" s="28">
        <f t="shared" si="9"/>
        <v>5860</v>
      </c>
      <c r="U24" s="28"/>
      <c r="V24" s="28">
        <f t="shared" si="10"/>
        <v>5860</v>
      </c>
      <c r="W24" s="28"/>
      <c r="X24" s="28">
        <f t="shared" si="11"/>
        <v>5860</v>
      </c>
      <c r="Y24" s="28"/>
      <c r="Z24" s="28">
        <f t="shared" si="12"/>
        <v>5860</v>
      </c>
      <c r="AA24" s="28">
        <v>5860</v>
      </c>
      <c r="AB24" s="46"/>
      <c r="AC24" s="28">
        <f t="shared" si="13"/>
        <v>5860</v>
      </c>
      <c r="AD24" s="56"/>
      <c r="AE24" s="28">
        <f t="shared" si="14"/>
        <v>5860</v>
      </c>
      <c r="AF24" s="56"/>
      <c r="AG24" s="28">
        <f t="shared" si="15"/>
        <v>5860</v>
      </c>
      <c r="AH24" s="67"/>
      <c r="AI24" s="38">
        <f t="shared" si="16"/>
        <v>5860</v>
      </c>
    </row>
    <row r="25" spans="1:35" s="15" customFormat="1" ht="36.75" customHeight="1">
      <c r="A25" s="29" t="s">
        <v>15</v>
      </c>
      <c r="B25" s="81" t="s">
        <v>37</v>
      </c>
      <c r="C25" s="82" t="s">
        <v>38</v>
      </c>
      <c r="D25" s="28">
        <v>32101.8</v>
      </c>
      <c r="E25" s="28"/>
      <c r="F25" s="28">
        <f t="shared" si="3"/>
        <v>32101.8</v>
      </c>
      <c r="G25" s="28"/>
      <c r="H25" s="28">
        <f t="shared" si="4"/>
        <v>32101.8</v>
      </c>
      <c r="I25" s="28"/>
      <c r="J25" s="28">
        <f t="shared" si="5"/>
        <v>32101.8</v>
      </c>
      <c r="K25" s="28"/>
      <c r="L25" s="28">
        <f t="shared" si="6"/>
        <v>32101.8</v>
      </c>
      <c r="M25" s="28"/>
      <c r="N25" s="28">
        <f t="shared" si="7"/>
        <v>32101.8</v>
      </c>
      <c r="O25" s="28"/>
      <c r="P25" s="28">
        <v>53559.5</v>
      </c>
      <c r="Q25" s="28"/>
      <c r="R25" s="28">
        <f t="shared" si="8"/>
        <v>53559.5</v>
      </c>
      <c r="S25" s="28"/>
      <c r="T25" s="28">
        <f t="shared" si="9"/>
        <v>53559.5</v>
      </c>
      <c r="U25" s="28"/>
      <c r="V25" s="28">
        <f t="shared" si="10"/>
        <v>53559.5</v>
      </c>
      <c r="W25" s="28"/>
      <c r="X25" s="28">
        <f t="shared" si="11"/>
        <v>53559.5</v>
      </c>
      <c r="Y25" s="28"/>
      <c r="Z25" s="28">
        <f t="shared" si="12"/>
        <v>53559.5</v>
      </c>
      <c r="AA25" s="28">
        <v>53559.5</v>
      </c>
      <c r="AB25" s="46"/>
      <c r="AC25" s="28">
        <f t="shared" si="13"/>
        <v>53559.5</v>
      </c>
      <c r="AD25" s="56"/>
      <c r="AE25" s="28">
        <f t="shared" si="14"/>
        <v>53559.5</v>
      </c>
      <c r="AF25" s="56"/>
      <c r="AG25" s="28">
        <f t="shared" si="15"/>
        <v>53559.5</v>
      </c>
      <c r="AH25" s="67"/>
      <c r="AI25" s="38">
        <f t="shared" si="16"/>
        <v>53559.5</v>
      </c>
    </row>
    <row r="26" spans="1:35" s="15" customFormat="1" ht="128.25" customHeight="1">
      <c r="A26" s="27" t="s">
        <v>20</v>
      </c>
      <c r="B26" s="81" t="s">
        <v>80</v>
      </c>
      <c r="C26" s="82"/>
      <c r="D26" s="28">
        <v>5987.3</v>
      </c>
      <c r="E26" s="28"/>
      <c r="F26" s="28">
        <f t="shared" si="3"/>
        <v>5987.3</v>
      </c>
      <c r="G26" s="28"/>
      <c r="H26" s="28">
        <f t="shared" si="4"/>
        <v>5987.3</v>
      </c>
      <c r="I26" s="28"/>
      <c r="J26" s="28">
        <f t="shared" si="5"/>
        <v>5987.3</v>
      </c>
      <c r="K26" s="28"/>
      <c r="L26" s="28">
        <f t="shared" si="6"/>
        <v>5987.3</v>
      </c>
      <c r="M26" s="28"/>
      <c r="N26" s="28">
        <f t="shared" si="7"/>
        <v>5987.3</v>
      </c>
      <c r="O26" s="28"/>
      <c r="P26" s="28">
        <v>6527.4</v>
      </c>
      <c r="Q26" s="28"/>
      <c r="R26" s="28">
        <f t="shared" si="8"/>
        <v>6527.4</v>
      </c>
      <c r="S26" s="28"/>
      <c r="T26" s="28">
        <f t="shared" si="9"/>
        <v>6527.4</v>
      </c>
      <c r="U26" s="28"/>
      <c r="V26" s="28">
        <f t="shared" si="10"/>
        <v>6527.4</v>
      </c>
      <c r="W26" s="28"/>
      <c r="X26" s="28">
        <f t="shared" si="11"/>
        <v>6527.4</v>
      </c>
      <c r="Y26" s="28"/>
      <c r="Z26" s="28">
        <f t="shared" si="12"/>
        <v>6527.4</v>
      </c>
      <c r="AA26" s="28">
        <v>6527.4</v>
      </c>
      <c r="AB26" s="46"/>
      <c r="AC26" s="28">
        <f t="shared" si="13"/>
        <v>6527.4</v>
      </c>
      <c r="AD26" s="56"/>
      <c r="AE26" s="28">
        <f t="shared" si="14"/>
        <v>6527.4</v>
      </c>
      <c r="AF26" s="56"/>
      <c r="AG26" s="28">
        <f t="shared" si="15"/>
        <v>6527.4</v>
      </c>
      <c r="AH26" s="67"/>
      <c r="AI26" s="38">
        <f t="shared" si="16"/>
        <v>6527.4</v>
      </c>
    </row>
    <row r="27" spans="1:35" s="15" customFormat="1" ht="56.25" customHeight="1">
      <c r="A27" s="30" t="s">
        <v>22</v>
      </c>
      <c r="B27" s="81" t="s">
        <v>26</v>
      </c>
      <c r="C27" s="82"/>
      <c r="D27" s="28">
        <v>1769.7</v>
      </c>
      <c r="E27" s="28"/>
      <c r="F27" s="28">
        <f t="shared" si="3"/>
        <v>1769.7</v>
      </c>
      <c r="G27" s="28"/>
      <c r="H27" s="28">
        <f t="shared" si="4"/>
        <v>1769.7</v>
      </c>
      <c r="I27" s="28"/>
      <c r="J27" s="28">
        <f t="shared" si="5"/>
        <v>1769.7</v>
      </c>
      <c r="K27" s="28"/>
      <c r="L27" s="28">
        <f t="shared" si="6"/>
        <v>1769.7</v>
      </c>
      <c r="M27" s="28"/>
      <c r="N27" s="28">
        <f t="shared" si="7"/>
        <v>1769.7</v>
      </c>
      <c r="O27" s="28"/>
      <c r="P27" s="28">
        <v>1769.7</v>
      </c>
      <c r="Q27" s="28"/>
      <c r="R27" s="28">
        <f t="shared" si="8"/>
        <v>1769.7</v>
      </c>
      <c r="S27" s="28"/>
      <c r="T27" s="28">
        <f t="shared" si="9"/>
        <v>1769.7</v>
      </c>
      <c r="U27" s="28"/>
      <c r="V27" s="28">
        <f t="shared" si="10"/>
        <v>1769.7</v>
      </c>
      <c r="W27" s="28"/>
      <c r="X27" s="28">
        <f t="shared" si="11"/>
        <v>1769.7</v>
      </c>
      <c r="Y27" s="28"/>
      <c r="Z27" s="28">
        <f t="shared" si="12"/>
        <v>1769.7</v>
      </c>
      <c r="AA27" s="28">
        <v>2141.4</v>
      </c>
      <c r="AB27" s="49">
        <v>-46.7</v>
      </c>
      <c r="AC27" s="28">
        <f t="shared" si="13"/>
        <v>2094.7000000000003</v>
      </c>
      <c r="AD27" s="56"/>
      <c r="AE27" s="28">
        <f t="shared" si="14"/>
        <v>2094.7000000000003</v>
      </c>
      <c r="AF27" s="56"/>
      <c r="AG27" s="28">
        <f t="shared" si="15"/>
        <v>2094.7000000000003</v>
      </c>
      <c r="AH27" s="67"/>
      <c r="AI27" s="38">
        <f t="shared" si="16"/>
        <v>2094.7000000000003</v>
      </c>
    </row>
    <row r="28" spans="1:35" s="15" customFormat="1" ht="36.75" customHeight="1">
      <c r="A28" s="25" t="s">
        <v>23</v>
      </c>
      <c r="B28" s="81" t="s">
        <v>39</v>
      </c>
      <c r="C28" s="82"/>
      <c r="D28" s="28">
        <v>739065.9</v>
      </c>
      <c r="E28" s="28">
        <v>117307.3</v>
      </c>
      <c r="F28" s="28">
        <f t="shared" si="3"/>
        <v>856373.2000000001</v>
      </c>
      <c r="G28" s="28"/>
      <c r="H28" s="28">
        <f t="shared" si="4"/>
        <v>856373.2000000001</v>
      </c>
      <c r="I28" s="28"/>
      <c r="J28" s="28">
        <f t="shared" si="5"/>
        <v>856373.2000000001</v>
      </c>
      <c r="K28" s="28"/>
      <c r="L28" s="28">
        <f t="shared" si="6"/>
        <v>856373.2000000001</v>
      </c>
      <c r="M28" s="28">
        <v>-200000</v>
      </c>
      <c r="N28" s="28">
        <f t="shared" si="7"/>
        <v>656373.2000000001</v>
      </c>
      <c r="O28" s="28"/>
      <c r="P28" s="28">
        <v>147838</v>
      </c>
      <c r="Q28" s="28">
        <v>144456</v>
      </c>
      <c r="R28" s="28">
        <f t="shared" si="8"/>
        <v>292294</v>
      </c>
      <c r="S28" s="28">
        <v>-9154</v>
      </c>
      <c r="T28" s="28">
        <f t="shared" si="9"/>
        <v>283140</v>
      </c>
      <c r="U28" s="28"/>
      <c r="V28" s="28">
        <f t="shared" si="10"/>
        <v>283140</v>
      </c>
      <c r="W28" s="28">
        <v>-49500</v>
      </c>
      <c r="X28" s="28">
        <f t="shared" si="11"/>
        <v>233640</v>
      </c>
      <c r="Y28" s="28"/>
      <c r="Z28" s="28">
        <f t="shared" si="12"/>
        <v>233640</v>
      </c>
      <c r="AA28" s="28">
        <v>0</v>
      </c>
      <c r="AB28" s="46"/>
      <c r="AC28" s="28">
        <f t="shared" si="13"/>
        <v>0</v>
      </c>
      <c r="AD28" s="56"/>
      <c r="AE28" s="28">
        <f t="shared" si="14"/>
        <v>0</v>
      </c>
      <c r="AF28" s="56"/>
      <c r="AG28" s="28">
        <f t="shared" si="15"/>
        <v>0</v>
      </c>
      <c r="AH28" s="67"/>
      <c r="AI28" s="38">
        <f t="shared" si="16"/>
        <v>0</v>
      </c>
    </row>
    <row r="29" spans="1:35" s="15" customFormat="1" ht="19.5" customHeight="1">
      <c r="A29" s="25" t="s">
        <v>25</v>
      </c>
      <c r="B29" s="81" t="s">
        <v>40</v>
      </c>
      <c r="C29" s="82"/>
      <c r="D29" s="28">
        <v>7465.4</v>
      </c>
      <c r="E29" s="28">
        <v>1184.8</v>
      </c>
      <c r="F29" s="28">
        <f t="shared" si="3"/>
        <v>8650.199999999999</v>
      </c>
      <c r="G29" s="28"/>
      <c r="H29" s="28">
        <f t="shared" si="4"/>
        <v>8650.199999999999</v>
      </c>
      <c r="I29" s="28"/>
      <c r="J29" s="28">
        <f t="shared" si="5"/>
        <v>8650.199999999999</v>
      </c>
      <c r="K29" s="28"/>
      <c r="L29" s="28">
        <f t="shared" si="6"/>
        <v>8650.199999999999</v>
      </c>
      <c r="M29" s="28">
        <v>-2020.2</v>
      </c>
      <c r="N29" s="28">
        <f t="shared" si="7"/>
        <v>6629.999999999999</v>
      </c>
      <c r="O29" s="28"/>
      <c r="P29" s="28">
        <v>1493.2</v>
      </c>
      <c r="Q29" s="28">
        <v>1459.3</v>
      </c>
      <c r="R29" s="28">
        <f t="shared" si="8"/>
        <v>2952.5</v>
      </c>
      <c r="S29" s="28">
        <v>-92.5</v>
      </c>
      <c r="T29" s="28">
        <f t="shared" si="9"/>
        <v>2860</v>
      </c>
      <c r="U29" s="28"/>
      <c r="V29" s="28">
        <f t="shared" si="10"/>
        <v>2860</v>
      </c>
      <c r="W29" s="28">
        <v>-500</v>
      </c>
      <c r="X29" s="28">
        <f t="shared" si="11"/>
        <v>2360</v>
      </c>
      <c r="Y29" s="28"/>
      <c r="Z29" s="28">
        <f t="shared" si="12"/>
        <v>2360</v>
      </c>
      <c r="AA29" s="28">
        <v>0</v>
      </c>
      <c r="AB29" s="46"/>
      <c r="AC29" s="28">
        <f t="shared" si="13"/>
        <v>0</v>
      </c>
      <c r="AD29" s="56"/>
      <c r="AE29" s="28">
        <f t="shared" si="14"/>
        <v>0</v>
      </c>
      <c r="AF29" s="56"/>
      <c r="AG29" s="28">
        <f t="shared" si="15"/>
        <v>0</v>
      </c>
      <c r="AH29" s="67"/>
      <c r="AI29" s="38">
        <f t="shared" si="16"/>
        <v>0</v>
      </c>
    </row>
    <row r="30" spans="1:35" s="15" customFormat="1" ht="37.5" customHeight="1">
      <c r="A30" s="29" t="s">
        <v>27</v>
      </c>
      <c r="B30" s="78" t="s">
        <v>43</v>
      </c>
      <c r="C30" s="78"/>
      <c r="D30" s="28"/>
      <c r="E30" s="28">
        <v>202662.6</v>
      </c>
      <c r="F30" s="28">
        <f t="shared" si="3"/>
        <v>202662.6</v>
      </c>
      <c r="G30" s="28"/>
      <c r="H30" s="28">
        <f t="shared" si="4"/>
        <v>202662.6</v>
      </c>
      <c r="I30" s="28"/>
      <c r="J30" s="28">
        <f t="shared" si="5"/>
        <v>202662.6</v>
      </c>
      <c r="K30" s="28"/>
      <c r="L30" s="28">
        <f t="shared" si="6"/>
        <v>202662.6</v>
      </c>
      <c r="M30" s="28"/>
      <c r="N30" s="28">
        <f t="shared" si="7"/>
        <v>202662.6</v>
      </c>
      <c r="O30" s="28"/>
      <c r="P30" s="28">
        <v>184262.3</v>
      </c>
      <c r="Q30" s="28">
        <v>-206.2</v>
      </c>
      <c r="R30" s="28">
        <f t="shared" si="8"/>
        <v>184056.09999999998</v>
      </c>
      <c r="S30" s="28"/>
      <c r="T30" s="28">
        <f t="shared" si="9"/>
        <v>184056.09999999998</v>
      </c>
      <c r="U30" s="28"/>
      <c r="V30" s="28">
        <f t="shared" si="10"/>
        <v>184056.09999999998</v>
      </c>
      <c r="W30" s="28"/>
      <c r="X30" s="28">
        <f t="shared" si="11"/>
        <v>184056.09999999998</v>
      </c>
      <c r="Y30" s="28"/>
      <c r="Z30" s="28">
        <f t="shared" si="12"/>
        <v>184056.09999999998</v>
      </c>
      <c r="AA30" s="28">
        <v>189600.1</v>
      </c>
      <c r="AB30" s="49">
        <v>-375</v>
      </c>
      <c r="AC30" s="28">
        <f t="shared" si="13"/>
        <v>189225.1</v>
      </c>
      <c r="AD30" s="56"/>
      <c r="AE30" s="28">
        <f t="shared" si="14"/>
        <v>189225.1</v>
      </c>
      <c r="AF30" s="56"/>
      <c r="AG30" s="28">
        <f t="shared" si="15"/>
        <v>189225.1</v>
      </c>
      <c r="AH30" s="67"/>
      <c r="AI30" s="38">
        <f t="shared" si="16"/>
        <v>189225.1</v>
      </c>
    </row>
    <row r="31" spans="1:35" s="15" customFormat="1" ht="17.25" customHeight="1">
      <c r="A31" s="29" t="s">
        <v>28</v>
      </c>
      <c r="B31" s="78" t="s">
        <v>44</v>
      </c>
      <c r="C31" s="78"/>
      <c r="D31" s="28"/>
      <c r="E31" s="28">
        <v>21444.3</v>
      </c>
      <c r="F31" s="28">
        <f t="shared" si="3"/>
        <v>21444.3</v>
      </c>
      <c r="G31" s="28"/>
      <c r="H31" s="28">
        <f t="shared" si="4"/>
        <v>21444.3</v>
      </c>
      <c r="I31" s="28"/>
      <c r="J31" s="28">
        <f t="shared" si="5"/>
        <v>21444.3</v>
      </c>
      <c r="K31" s="28"/>
      <c r="L31" s="28">
        <f t="shared" si="6"/>
        <v>21444.3</v>
      </c>
      <c r="M31" s="28"/>
      <c r="N31" s="28">
        <f t="shared" si="7"/>
        <v>21444.3</v>
      </c>
      <c r="O31" s="28"/>
      <c r="P31" s="28">
        <v>21357.1</v>
      </c>
      <c r="Q31" s="28"/>
      <c r="R31" s="28">
        <f t="shared" si="8"/>
        <v>21357.1</v>
      </c>
      <c r="S31" s="28"/>
      <c r="T31" s="28">
        <f t="shared" si="9"/>
        <v>21357.1</v>
      </c>
      <c r="U31" s="28"/>
      <c r="V31" s="28">
        <f t="shared" si="10"/>
        <v>21357.1</v>
      </c>
      <c r="W31" s="28"/>
      <c r="X31" s="28">
        <f t="shared" si="11"/>
        <v>21357.1</v>
      </c>
      <c r="Y31" s="28"/>
      <c r="Z31" s="28">
        <f t="shared" si="12"/>
        <v>21357.1</v>
      </c>
      <c r="AA31" s="28">
        <v>21108.9</v>
      </c>
      <c r="AB31" s="46"/>
      <c r="AC31" s="28">
        <f t="shared" si="13"/>
        <v>21108.9</v>
      </c>
      <c r="AD31" s="56"/>
      <c r="AE31" s="28">
        <f t="shared" si="14"/>
        <v>21108.9</v>
      </c>
      <c r="AF31" s="56"/>
      <c r="AG31" s="28">
        <f t="shared" si="15"/>
        <v>21108.9</v>
      </c>
      <c r="AH31" s="67"/>
      <c r="AI31" s="38">
        <f t="shared" si="16"/>
        <v>21108.9</v>
      </c>
    </row>
    <row r="32" spans="1:35" s="15" customFormat="1" ht="19.5" customHeight="1">
      <c r="A32" s="26" t="s">
        <v>45</v>
      </c>
      <c r="B32" s="81" t="s">
        <v>49</v>
      </c>
      <c r="C32" s="82"/>
      <c r="D32" s="28"/>
      <c r="E32" s="28"/>
      <c r="F32" s="28"/>
      <c r="G32" s="28">
        <v>80304.937</v>
      </c>
      <c r="H32" s="28">
        <f t="shared" si="4"/>
        <v>80304.937</v>
      </c>
      <c r="I32" s="28"/>
      <c r="J32" s="28">
        <f t="shared" si="5"/>
        <v>80304.937</v>
      </c>
      <c r="K32" s="28"/>
      <c r="L32" s="28">
        <f t="shared" si="6"/>
        <v>80304.937</v>
      </c>
      <c r="M32" s="28"/>
      <c r="N32" s="28">
        <f t="shared" si="7"/>
        <v>80304.937</v>
      </c>
      <c r="O32" s="28"/>
      <c r="P32" s="28">
        <v>78400.355</v>
      </c>
      <c r="Q32" s="28"/>
      <c r="R32" s="28">
        <f t="shared" si="8"/>
        <v>78400.355</v>
      </c>
      <c r="S32" s="28"/>
      <c r="T32" s="28">
        <f t="shared" si="9"/>
        <v>78400.355</v>
      </c>
      <c r="U32" s="28"/>
      <c r="V32" s="28">
        <f t="shared" si="10"/>
        <v>78400.355</v>
      </c>
      <c r="W32" s="28"/>
      <c r="X32" s="28">
        <f t="shared" si="11"/>
        <v>78400.355</v>
      </c>
      <c r="Y32" s="28"/>
      <c r="Z32" s="28">
        <f t="shared" si="12"/>
        <v>78400.355</v>
      </c>
      <c r="AA32" s="28">
        <v>87111.537</v>
      </c>
      <c r="AB32" s="46"/>
      <c r="AC32" s="28">
        <f t="shared" si="13"/>
        <v>87111.537</v>
      </c>
      <c r="AD32" s="56"/>
      <c r="AE32" s="28">
        <f t="shared" si="14"/>
        <v>87111.537</v>
      </c>
      <c r="AF32" s="56"/>
      <c r="AG32" s="28">
        <f t="shared" si="15"/>
        <v>87111.537</v>
      </c>
      <c r="AH32" s="67"/>
      <c r="AI32" s="38">
        <f t="shared" si="16"/>
        <v>87111.537</v>
      </c>
    </row>
    <row r="33" spans="1:35" s="15" customFormat="1" ht="21.75" customHeight="1">
      <c r="A33" s="25" t="s">
        <v>46</v>
      </c>
      <c r="B33" s="81" t="s">
        <v>73</v>
      </c>
      <c r="C33" s="82"/>
      <c r="D33" s="28"/>
      <c r="E33" s="28"/>
      <c r="F33" s="28"/>
      <c r="G33" s="28"/>
      <c r="H33" s="28"/>
      <c r="I33" s="28"/>
      <c r="J33" s="28"/>
      <c r="K33" s="50">
        <v>7434.27</v>
      </c>
      <c r="L33" s="28">
        <f t="shared" si="6"/>
        <v>7434.27</v>
      </c>
      <c r="M33" s="28"/>
      <c r="N33" s="28">
        <f t="shared" si="7"/>
        <v>7434.27</v>
      </c>
      <c r="O33" s="28"/>
      <c r="P33" s="28">
        <v>6008.661</v>
      </c>
      <c r="Q33" s="28"/>
      <c r="R33" s="28">
        <f t="shared" si="8"/>
        <v>6008.661</v>
      </c>
      <c r="S33" s="28"/>
      <c r="T33" s="28">
        <f t="shared" si="9"/>
        <v>6008.661</v>
      </c>
      <c r="U33" s="28"/>
      <c r="V33" s="28">
        <f t="shared" si="10"/>
        <v>6008.661</v>
      </c>
      <c r="W33" s="28"/>
      <c r="X33" s="28">
        <f t="shared" si="11"/>
        <v>6008.661</v>
      </c>
      <c r="Y33" s="28"/>
      <c r="Z33" s="28">
        <f t="shared" si="12"/>
        <v>6008.661</v>
      </c>
      <c r="AA33" s="28">
        <v>5981.508</v>
      </c>
      <c r="AB33" s="46"/>
      <c r="AC33" s="28">
        <f t="shared" si="13"/>
        <v>5981.508</v>
      </c>
      <c r="AD33" s="56"/>
      <c r="AE33" s="28">
        <f t="shared" si="14"/>
        <v>5981.508</v>
      </c>
      <c r="AF33" s="56"/>
      <c r="AG33" s="28">
        <f t="shared" si="15"/>
        <v>5981.508</v>
      </c>
      <c r="AH33" s="67"/>
      <c r="AI33" s="38">
        <f t="shared" si="16"/>
        <v>5981.508</v>
      </c>
    </row>
    <row r="34" spans="1:35" s="15" customFormat="1" ht="21.75" customHeight="1">
      <c r="A34" s="25" t="s">
        <v>60</v>
      </c>
      <c r="B34" s="79" t="s">
        <v>62</v>
      </c>
      <c r="C34" s="80"/>
      <c r="D34" s="28"/>
      <c r="E34" s="28"/>
      <c r="F34" s="28"/>
      <c r="G34" s="28"/>
      <c r="H34" s="28"/>
      <c r="I34" s="28"/>
      <c r="J34" s="28"/>
      <c r="K34" s="50"/>
      <c r="L34" s="28"/>
      <c r="M34" s="28"/>
      <c r="N34" s="28"/>
      <c r="O34" s="28"/>
      <c r="P34" s="28"/>
      <c r="Q34" s="28"/>
      <c r="R34" s="28"/>
      <c r="S34" s="28"/>
      <c r="T34" s="28">
        <f t="shared" si="9"/>
        <v>0</v>
      </c>
      <c r="U34" s="28"/>
      <c r="V34" s="28">
        <f t="shared" si="10"/>
        <v>0</v>
      </c>
      <c r="W34" s="28"/>
      <c r="X34" s="28">
        <f t="shared" si="11"/>
        <v>0</v>
      </c>
      <c r="Y34" s="28"/>
      <c r="Z34" s="28">
        <f t="shared" si="12"/>
        <v>0</v>
      </c>
      <c r="AA34" s="28"/>
      <c r="AB34" s="46"/>
      <c r="AC34" s="28"/>
      <c r="AD34" s="56">
        <v>60606.063</v>
      </c>
      <c r="AE34" s="28">
        <f t="shared" si="14"/>
        <v>60606.063</v>
      </c>
      <c r="AF34" s="56"/>
      <c r="AG34" s="28">
        <f t="shared" si="15"/>
        <v>60606.063</v>
      </c>
      <c r="AH34" s="67"/>
      <c r="AI34" s="38">
        <f t="shared" si="16"/>
        <v>60606.063</v>
      </c>
    </row>
    <row r="35" spans="1:35" s="15" customFormat="1" ht="21.75" customHeight="1">
      <c r="A35" s="25" t="s">
        <v>61</v>
      </c>
      <c r="B35" s="79" t="s">
        <v>63</v>
      </c>
      <c r="C35" s="80"/>
      <c r="D35" s="28"/>
      <c r="E35" s="28"/>
      <c r="F35" s="28"/>
      <c r="G35" s="28"/>
      <c r="H35" s="28"/>
      <c r="I35" s="28"/>
      <c r="J35" s="28"/>
      <c r="K35" s="50"/>
      <c r="L35" s="28"/>
      <c r="M35" s="28"/>
      <c r="N35" s="28"/>
      <c r="O35" s="28"/>
      <c r="P35" s="28"/>
      <c r="Q35" s="28"/>
      <c r="R35" s="28"/>
      <c r="S35" s="28">
        <v>147927.4</v>
      </c>
      <c r="T35" s="28">
        <f t="shared" si="9"/>
        <v>147927.4</v>
      </c>
      <c r="U35" s="28">
        <v>93056.87281</v>
      </c>
      <c r="V35" s="28">
        <f t="shared" si="10"/>
        <v>240984.27281</v>
      </c>
      <c r="W35" s="28">
        <v>145781.1</v>
      </c>
      <c r="X35" s="28">
        <f t="shared" si="11"/>
        <v>386765.37281</v>
      </c>
      <c r="Y35" s="28"/>
      <c r="Z35" s="28">
        <f t="shared" si="12"/>
        <v>386765.37281</v>
      </c>
      <c r="AA35" s="28"/>
      <c r="AB35" s="46"/>
      <c r="AC35" s="28"/>
      <c r="AD35" s="56"/>
      <c r="AE35" s="28">
        <f t="shared" si="14"/>
        <v>0</v>
      </c>
      <c r="AF35" s="56"/>
      <c r="AG35" s="28">
        <f t="shared" si="15"/>
        <v>0</v>
      </c>
      <c r="AH35" s="67"/>
      <c r="AI35" s="38">
        <f t="shared" si="16"/>
        <v>0</v>
      </c>
    </row>
    <row r="36" spans="1:35" s="15" customFormat="1" ht="57.75" customHeight="1" hidden="1">
      <c r="A36" s="25" t="s">
        <v>64</v>
      </c>
      <c r="B36" s="79" t="s">
        <v>72</v>
      </c>
      <c r="C36" s="80"/>
      <c r="D36" s="28"/>
      <c r="E36" s="28"/>
      <c r="F36" s="28"/>
      <c r="G36" s="28"/>
      <c r="H36" s="28"/>
      <c r="I36" s="28"/>
      <c r="J36" s="28"/>
      <c r="K36" s="50"/>
      <c r="L36" s="28"/>
      <c r="M36" s="28"/>
      <c r="N36" s="28"/>
      <c r="O36" s="28"/>
      <c r="P36" s="28"/>
      <c r="Q36" s="28"/>
      <c r="R36" s="28"/>
      <c r="S36" s="28"/>
      <c r="T36" s="28"/>
      <c r="U36" s="28">
        <v>405076</v>
      </c>
      <c r="V36" s="28">
        <f t="shared" si="10"/>
        <v>405076</v>
      </c>
      <c r="W36" s="28">
        <v>-405076</v>
      </c>
      <c r="X36" s="28">
        <f t="shared" si="11"/>
        <v>0</v>
      </c>
      <c r="Y36" s="28"/>
      <c r="Z36" s="28">
        <f t="shared" si="12"/>
        <v>0</v>
      </c>
      <c r="AA36" s="28"/>
      <c r="AB36" s="46"/>
      <c r="AC36" s="28"/>
      <c r="AD36" s="56"/>
      <c r="AE36" s="28"/>
      <c r="AF36" s="56"/>
      <c r="AG36" s="28">
        <f t="shared" si="15"/>
        <v>0</v>
      </c>
      <c r="AH36" s="67"/>
      <c r="AI36" s="38">
        <f t="shared" si="16"/>
        <v>0</v>
      </c>
    </row>
    <row r="37" spans="1:35" s="15" customFormat="1" ht="57.75" customHeight="1">
      <c r="A37" s="29" t="s">
        <v>64</v>
      </c>
      <c r="B37" s="79" t="s">
        <v>81</v>
      </c>
      <c r="C37" s="80"/>
      <c r="D37" s="28"/>
      <c r="E37" s="28"/>
      <c r="F37" s="28"/>
      <c r="G37" s="28"/>
      <c r="H37" s="28"/>
      <c r="I37" s="28"/>
      <c r="J37" s="28"/>
      <c r="K37" s="50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>
        <f>62484+165007.3</f>
        <v>227491.3</v>
      </c>
      <c r="X37" s="28">
        <f t="shared" si="11"/>
        <v>227491.3</v>
      </c>
      <c r="Y37" s="28"/>
      <c r="Z37" s="28">
        <f t="shared" si="12"/>
        <v>227491.3</v>
      </c>
      <c r="AA37" s="28"/>
      <c r="AB37" s="46"/>
      <c r="AC37" s="28"/>
      <c r="AD37" s="56"/>
      <c r="AE37" s="28"/>
      <c r="AF37" s="56"/>
      <c r="AG37" s="28">
        <f t="shared" si="15"/>
        <v>0</v>
      </c>
      <c r="AH37" s="67"/>
      <c r="AI37" s="38">
        <f t="shared" si="16"/>
        <v>0</v>
      </c>
    </row>
    <row r="38" spans="1:35" s="15" customFormat="1" ht="57.75" customHeight="1">
      <c r="A38" s="29" t="s">
        <v>65</v>
      </c>
      <c r="B38" s="79" t="s">
        <v>77</v>
      </c>
      <c r="C38" s="80"/>
      <c r="D38" s="28"/>
      <c r="E38" s="28"/>
      <c r="F38" s="28"/>
      <c r="G38" s="28"/>
      <c r="H38" s="28"/>
      <c r="I38" s="28"/>
      <c r="J38" s="28"/>
      <c r="K38" s="50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>
        <f>41485+136099.7</f>
        <v>177584.7</v>
      </c>
      <c r="X38" s="28">
        <f t="shared" si="11"/>
        <v>177584.7</v>
      </c>
      <c r="Y38" s="28"/>
      <c r="Z38" s="28">
        <f t="shared" si="12"/>
        <v>177584.7</v>
      </c>
      <c r="AA38" s="28"/>
      <c r="AB38" s="46"/>
      <c r="AC38" s="28"/>
      <c r="AD38" s="56"/>
      <c r="AE38" s="28"/>
      <c r="AF38" s="56"/>
      <c r="AG38" s="28">
        <f t="shared" si="15"/>
        <v>0</v>
      </c>
      <c r="AH38" s="67"/>
      <c r="AI38" s="38">
        <f t="shared" si="16"/>
        <v>0</v>
      </c>
    </row>
    <row r="39" spans="1:35" s="15" customFormat="1" ht="39" customHeight="1">
      <c r="A39" s="64" t="s">
        <v>66</v>
      </c>
      <c r="B39" s="79" t="s">
        <v>67</v>
      </c>
      <c r="C39" s="80"/>
      <c r="D39" s="28"/>
      <c r="E39" s="28"/>
      <c r="F39" s="28"/>
      <c r="G39" s="28"/>
      <c r="H39" s="28"/>
      <c r="I39" s="28"/>
      <c r="J39" s="28"/>
      <c r="K39" s="50"/>
      <c r="L39" s="28"/>
      <c r="M39" s="28"/>
      <c r="N39" s="28"/>
      <c r="O39" s="28"/>
      <c r="P39" s="28"/>
      <c r="Q39" s="28"/>
      <c r="R39" s="28"/>
      <c r="S39" s="28">
        <v>156609</v>
      </c>
      <c r="T39" s="28">
        <f t="shared" si="9"/>
        <v>156609</v>
      </c>
      <c r="U39" s="28"/>
      <c r="V39" s="28">
        <f t="shared" si="10"/>
        <v>156609</v>
      </c>
      <c r="W39" s="28"/>
      <c r="X39" s="28">
        <f t="shared" si="11"/>
        <v>156609</v>
      </c>
      <c r="Y39" s="28">
        <v>507</v>
      </c>
      <c r="Z39" s="28">
        <f t="shared" si="12"/>
        <v>157116</v>
      </c>
      <c r="AA39" s="28"/>
      <c r="AB39" s="46"/>
      <c r="AC39" s="28"/>
      <c r="AD39" s="28">
        <v>158012</v>
      </c>
      <c r="AE39" s="28">
        <f t="shared" si="14"/>
        <v>158012</v>
      </c>
      <c r="AF39" s="28"/>
      <c r="AG39" s="28">
        <f t="shared" si="15"/>
        <v>158012</v>
      </c>
      <c r="AH39" s="68"/>
      <c r="AI39" s="38">
        <f t="shared" si="16"/>
        <v>158012</v>
      </c>
    </row>
    <row r="40" spans="1:35" s="15" customFormat="1" ht="55.5" customHeight="1">
      <c r="A40" s="29" t="s">
        <v>71</v>
      </c>
      <c r="B40" s="79" t="s">
        <v>69</v>
      </c>
      <c r="C40" s="80"/>
      <c r="D40" s="28"/>
      <c r="E40" s="28"/>
      <c r="F40" s="28"/>
      <c r="G40" s="28"/>
      <c r="H40" s="28"/>
      <c r="I40" s="28"/>
      <c r="J40" s="28"/>
      <c r="K40" s="50"/>
      <c r="L40" s="28"/>
      <c r="M40" s="28"/>
      <c r="N40" s="28"/>
      <c r="O40" s="28"/>
      <c r="P40" s="28"/>
      <c r="Q40" s="28"/>
      <c r="R40" s="28"/>
      <c r="S40" s="28">
        <v>282700</v>
      </c>
      <c r="T40" s="28">
        <f t="shared" si="9"/>
        <v>282700</v>
      </c>
      <c r="U40" s="28"/>
      <c r="V40" s="28">
        <f t="shared" si="10"/>
        <v>282700</v>
      </c>
      <c r="W40" s="28"/>
      <c r="X40" s="28">
        <f t="shared" si="11"/>
        <v>282700</v>
      </c>
      <c r="Y40" s="28"/>
      <c r="Z40" s="28">
        <f t="shared" si="12"/>
        <v>282700</v>
      </c>
      <c r="AA40" s="28"/>
      <c r="AB40" s="46"/>
      <c r="AC40" s="28"/>
      <c r="AD40" s="28">
        <v>504000</v>
      </c>
      <c r="AE40" s="28">
        <f t="shared" si="14"/>
        <v>504000</v>
      </c>
      <c r="AF40" s="28"/>
      <c r="AG40" s="28">
        <f t="shared" si="15"/>
        <v>504000</v>
      </c>
      <c r="AH40" s="68"/>
      <c r="AI40" s="38">
        <f t="shared" si="16"/>
        <v>504000</v>
      </c>
    </row>
    <row r="41" spans="1:35" s="15" customFormat="1" ht="57.75" customHeight="1" thickBot="1">
      <c r="A41" s="57" t="s">
        <v>74</v>
      </c>
      <c r="B41" s="87" t="s">
        <v>68</v>
      </c>
      <c r="C41" s="88"/>
      <c r="D41" s="58"/>
      <c r="E41" s="58"/>
      <c r="F41" s="58"/>
      <c r="G41" s="58"/>
      <c r="H41" s="58"/>
      <c r="I41" s="58"/>
      <c r="J41" s="58"/>
      <c r="K41" s="59"/>
      <c r="L41" s="58"/>
      <c r="M41" s="58"/>
      <c r="N41" s="58"/>
      <c r="O41" s="58"/>
      <c r="P41" s="58"/>
      <c r="Q41" s="58"/>
      <c r="R41" s="58"/>
      <c r="S41" s="58">
        <v>39200</v>
      </c>
      <c r="T41" s="58">
        <f t="shared" si="9"/>
        <v>39200</v>
      </c>
      <c r="U41" s="58"/>
      <c r="V41" s="58">
        <f t="shared" si="10"/>
        <v>39200</v>
      </c>
      <c r="W41" s="58"/>
      <c r="X41" s="58">
        <f t="shared" si="11"/>
        <v>39200</v>
      </c>
      <c r="Y41" s="58"/>
      <c r="Z41" s="58">
        <f t="shared" si="12"/>
        <v>39200</v>
      </c>
      <c r="AA41" s="58"/>
      <c r="AB41" s="62"/>
      <c r="AC41" s="58"/>
      <c r="AD41" s="58">
        <v>39200</v>
      </c>
      <c r="AE41" s="58">
        <f t="shared" si="14"/>
        <v>39200</v>
      </c>
      <c r="AF41" s="58"/>
      <c r="AG41" s="58">
        <f t="shared" si="15"/>
        <v>39200</v>
      </c>
      <c r="AH41" s="69"/>
      <c r="AI41" s="63">
        <f t="shared" si="16"/>
        <v>39200</v>
      </c>
    </row>
    <row r="42" spans="1:35" s="16" customFormat="1" ht="25.5" customHeight="1" thickBot="1">
      <c r="A42" s="89" t="s">
        <v>9</v>
      </c>
      <c r="B42" s="90"/>
      <c r="C42" s="91"/>
      <c r="D42" s="60">
        <f aca="true" t="shared" si="17" ref="D42:Q42">SUM(D15:D33)-D17-D18</f>
        <v>3255531.1999999997</v>
      </c>
      <c r="E42" s="60">
        <f t="shared" si="17"/>
        <v>342599.10000000003</v>
      </c>
      <c r="F42" s="60">
        <f t="shared" si="17"/>
        <v>3598130.3000000003</v>
      </c>
      <c r="G42" s="60">
        <f t="shared" si="17"/>
        <v>80304.937</v>
      </c>
      <c r="H42" s="60">
        <f t="shared" si="17"/>
        <v>3678435.237</v>
      </c>
      <c r="I42" s="60">
        <f t="shared" si="17"/>
        <v>0</v>
      </c>
      <c r="J42" s="60">
        <f t="shared" si="17"/>
        <v>3678435.237</v>
      </c>
      <c r="K42" s="60">
        <f t="shared" si="17"/>
        <v>7434.27</v>
      </c>
      <c r="L42" s="60">
        <f t="shared" si="17"/>
        <v>3685869.507</v>
      </c>
      <c r="M42" s="60">
        <f t="shared" si="17"/>
        <v>-202020.2</v>
      </c>
      <c r="N42" s="60">
        <f t="shared" si="17"/>
        <v>3483849.307</v>
      </c>
      <c r="O42" s="60">
        <f t="shared" si="17"/>
        <v>0</v>
      </c>
      <c r="P42" s="60">
        <f t="shared" si="17"/>
        <v>3879983.016</v>
      </c>
      <c r="Q42" s="60">
        <f t="shared" si="17"/>
        <v>126410.1</v>
      </c>
      <c r="R42" s="60">
        <f aca="true" t="shared" si="18" ref="R42:AG42">SUM(R15:R41)-R17-R18</f>
        <v>4006393.116</v>
      </c>
      <c r="S42" s="60">
        <f t="shared" si="18"/>
        <v>617189.9</v>
      </c>
      <c r="T42" s="60">
        <f t="shared" si="18"/>
        <v>4623583.016000001</v>
      </c>
      <c r="U42" s="60">
        <f t="shared" si="18"/>
        <v>498132.87281</v>
      </c>
      <c r="V42" s="60">
        <f t="shared" si="18"/>
        <v>5121715.88881</v>
      </c>
      <c r="W42" s="60">
        <f t="shared" si="18"/>
        <v>95781.09999999998</v>
      </c>
      <c r="X42" s="60">
        <f t="shared" si="18"/>
        <v>5217496.98881</v>
      </c>
      <c r="Y42" s="60">
        <f>SUM(Y15:Y41)-Y17-Y18</f>
        <v>507</v>
      </c>
      <c r="Z42" s="60">
        <f>SUM(Z15:Z41)-Z17-Z18</f>
        <v>5218003.98881</v>
      </c>
      <c r="AA42" s="60">
        <f t="shared" si="18"/>
        <v>3744795.1449999996</v>
      </c>
      <c r="AB42" s="60">
        <f t="shared" si="18"/>
        <v>-19720.7</v>
      </c>
      <c r="AC42" s="60">
        <f t="shared" si="18"/>
        <v>3725074.445</v>
      </c>
      <c r="AD42" s="60">
        <f t="shared" si="18"/>
        <v>761818.063</v>
      </c>
      <c r="AE42" s="60">
        <f t="shared" si="18"/>
        <v>4486892.508</v>
      </c>
      <c r="AF42" s="60">
        <f t="shared" si="18"/>
        <v>0</v>
      </c>
      <c r="AG42" s="60">
        <f t="shared" si="18"/>
        <v>4486892.508</v>
      </c>
      <c r="AH42" s="70">
        <f>SUM(AH15:AH41)-AH17-AH18</f>
        <v>0</v>
      </c>
      <c r="AI42" s="61">
        <f>SUM(AI15:AI41)-AI17-AI18</f>
        <v>4486892.508</v>
      </c>
    </row>
    <row r="43" spans="1:29" s="2" customFormat="1" ht="15.75" customHeight="1">
      <c r="A43" s="8"/>
      <c r="B43" s="17"/>
      <c r="C43" s="17"/>
      <c r="AB43" s="47"/>
      <c r="AC43" s="36"/>
    </row>
    <row r="44" spans="1:29" s="2" customFormat="1" ht="18.75">
      <c r="A44" s="8"/>
      <c r="B44" s="9"/>
      <c r="C44" s="9"/>
      <c r="AB44" s="47"/>
      <c r="AC44" s="36"/>
    </row>
    <row r="45" spans="1:29" s="2" customFormat="1" ht="18.75">
      <c r="A45" s="8"/>
      <c r="B45" s="9"/>
      <c r="C45" s="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47"/>
      <c r="AC45" s="36"/>
    </row>
    <row r="46" spans="1:29" s="2" customFormat="1" ht="18.75">
      <c r="A46" s="8"/>
      <c r="B46" s="9"/>
      <c r="C46" s="9"/>
      <c r="AB46" s="47"/>
      <c r="AC46" s="36"/>
    </row>
    <row r="47" spans="1:29" s="2" customFormat="1" ht="18.75">
      <c r="A47" s="8"/>
      <c r="B47" s="9"/>
      <c r="C47" s="9"/>
      <c r="AB47" s="47"/>
      <c r="AC47" s="36"/>
    </row>
    <row r="48" spans="1:29" s="2" customFormat="1" ht="18.75">
      <c r="A48" s="8"/>
      <c r="B48" s="9"/>
      <c r="C48" s="9"/>
      <c r="AB48" s="47"/>
      <c r="AC48" s="36"/>
    </row>
    <row r="49" spans="2:29" s="2" customFormat="1" ht="18.75">
      <c r="B49" s="3"/>
      <c r="C49" s="3"/>
      <c r="AB49" s="47"/>
      <c r="AC49" s="36"/>
    </row>
    <row r="50" spans="2:29" s="4" customFormat="1" ht="18.75">
      <c r="B50" s="3"/>
      <c r="C50" s="3"/>
      <c r="AB50" s="42"/>
      <c r="AC50" s="35"/>
    </row>
    <row r="51" spans="2:29" s="1" customFormat="1" ht="18.75" customHeight="1">
      <c r="B51" s="5"/>
      <c r="C51" s="5"/>
      <c r="AB51" s="42"/>
      <c r="AC51" s="35"/>
    </row>
    <row r="52" spans="2:29" s="1" customFormat="1" ht="18.75">
      <c r="B52" s="6"/>
      <c r="C52" s="6"/>
      <c r="AB52" s="42"/>
      <c r="AC52" s="35"/>
    </row>
    <row r="53" spans="2:29" s="1" customFormat="1" ht="18.75">
      <c r="B53" s="6"/>
      <c r="C53" s="6"/>
      <c r="AB53" s="42"/>
      <c r="AC53" s="35"/>
    </row>
    <row r="54" spans="2:29" s="1" customFormat="1" ht="18.75">
      <c r="B54" s="6"/>
      <c r="C54" s="6"/>
      <c r="AB54" s="42"/>
      <c r="AC54" s="35"/>
    </row>
    <row r="55" spans="2:29" s="1" customFormat="1" ht="18.75">
      <c r="B55" s="6"/>
      <c r="C55" s="6"/>
      <c r="AB55" s="42"/>
      <c r="AC55" s="35"/>
    </row>
    <row r="57" spans="2:29" s="1" customFormat="1" ht="18.75">
      <c r="B57" s="6"/>
      <c r="C57" s="6"/>
      <c r="AB57" s="42"/>
      <c r="AC57" s="35"/>
    </row>
    <row r="58" spans="2:29" s="1" customFormat="1" ht="18.75">
      <c r="B58" s="6"/>
      <c r="C58" s="6"/>
      <c r="AB58" s="42"/>
      <c r="AC58" s="35"/>
    </row>
    <row r="76" spans="2:3" ht="18">
      <c r="B76" s="6"/>
      <c r="C76" s="6"/>
    </row>
    <row r="77" spans="2:3" ht="18">
      <c r="B77" s="6"/>
      <c r="C77" s="6"/>
    </row>
  </sheetData>
  <sheetProtection/>
  <mergeCells count="36">
    <mergeCell ref="D12:Z12"/>
    <mergeCell ref="AA12:AI12"/>
    <mergeCell ref="D11:AI11"/>
    <mergeCell ref="A8:AI8"/>
    <mergeCell ref="B34:C34"/>
    <mergeCell ref="B35:C35"/>
    <mergeCell ref="B29:C29"/>
    <mergeCell ref="B11:C13"/>
    <mergeCell ref="B30:C30"/>
    <mergeCell ref="A11:A13"/>
    <mergeCell ref="A42:C42"/>
    <mergeCell ref="B19:C19"/>
    <mergeCell ref="B25:C25"/>
    <mergeCell ref="B20:C20"/>
    <mergeCell ref="B23:C23"/>
    <mergeCell ref="B36:C36"/>
    <mergeCell ref="B37:C37"/>
    <mergeCell ref="B38:C38"/>
    <mergeCell ref="B21:C21"/>
    <mergeCell ref="C3:D3"/>
    <mergeCell ref="B15:C15"/>
    <mergeCell ref="B17:C17"/>
    <mergeCell ref="B22:C22"/>
    <mergeCell ref="B24:C24"/>
    <mergeCell ref="B41:C41"/>
    <mergeCell ref="B39:C39"/>
    <mergeCell ref="B31:C31"/>
    <mergeCell ref="B27:C27"/>
    <mergeCell ref="B26:C26"/>
    <mergeCell ref="B18:C18"/>
    <mergeCell ref="B16:C16"/>
    <mergeCell ref="B40:C40"/>
    <mergeCell ref="B33:C33"/>
    <mergeCell ref="B14:C14"/>
    <mergeCell ref="B32:C32"/>
    <mergeCell ref="B28:C28"/>
  </mergeCells>
  <printOptions/>
  <pageMargins left="1.0236220472440944" right="0.4724409448818898" top="0.7874015748031497" bottom="0.7874015748031497" header="0" footer="0"/>
  <pageSetup fitToHeight="0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PIIOFPS</dc:creator>
  <cp:keywords/>
  <dc:description/>
  <cp:lastModifiedBy>Чупрова Галина</cp:lastModifiedBy>
  <cp:lastPrinted>2022-10-26T09:39:50Z</cp:lastPrinted>
  <dcterms:created xsi:type="dcterms:W3CDTF">2002-02-20T13:27:15Z</dcterms:created>
  <dcterms:modified xsi:type="dcterms:W3CDTF">2022-11-24T12:21:15Z</dcterms:modified>
  <cp:category/>
  <cp:version/>
  <cp:contentType/>
  <cp:contentStatus/>
</cp:coreProperties>
</file>