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" yWindow="5715" windowWidth="26925" windowHeight="9390" firstSheet="1" activeTab="1"/>
  </bookViews>
  <sheets>
    <sheet name="2017-2018-2019" sheetId="1" state="hidden" r:id="rId1"/>
    <sheet name="лист" sheetId="2" r:id="rId2"/>
  </sheets>
  <definedNames>
    <definedName name="_xlnm.Print_Titles" localSheetId="0">'2017-2018-2019'!$14:$16</definedName>
  </definedNames>
  <calcPr fullCalcOnLoad="1"/>
</workbook>
</file>

<file path=xl/sharedStrings.xml><?xml version="1.0" encoding="utf-8"?>
<sst xmlns="http://schemas.openxmlformats.org/spreadsheetml/2006/main" count="137" uniqueCount="90">
  <si>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</si>
  <si>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</si>
  <si>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</si>
  <si>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</si>
  <si>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</si>
  <si>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</si>
  <si>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</si>
  <si>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</si>
  <si>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</si>
  <si>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</si>
  <si>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</si>
  <si>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</si>
  <si>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</si>
  <si>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</si>
  <si>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</si>
  <si>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</si>
  <si>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</si>
  <si>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</si>
  <si>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</si>
  <si>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</si>
  <si>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</si>
  <si>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</si>
  <si>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</si>
  <si>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</si>
  <si>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</si>
  <si>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тыс.руб.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</si>
  <si>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</si>
  <si>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</si>
  <si>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</si>
  <si>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</si>
  <si>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</si>
  <si>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</si>
  <si>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09</t>
  </si>
  <si>
    <t>Заместитель главы Администрации Петрозаводкого городского</t>
  </si>
  <si>
    <t>округа - председатель комитета жилищно-коммунального хозяйства</t>
  </si>
  <si>
    <t>Заместитель главы Администрации Петрозаводкого городского округа-</t>
  </si>
  <si>
    <t>председатель комитета  экономики и управления муниципальным имуществом</t>
  </si>
  <si>
    <t xml:space="preserve">2018 год </t>
  </si>
  <si>
    <t>2019 год</t>
  </si>
  <si>
    <t xml:space="preserve">2020 год </t>
  </si>
  <si>
    <t>2.2.</t>
  </si>
  <si>
    <t>2.3.</t>
  </si>
  <si>
    <t>А.В. Иванов</t>
  </si>
  <si>
    <t>Ю.И. Мизинкова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</si>
  <si>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</si>
  <si>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>Строительство наплавного моста в жилом районе «Соломенное» в г.Петрозаводске (в том числе ПИР)</t>
  </si>
  <si>
    <t>Уточнения; +,-</t>
  </si>
  <si>
    <t>Приложение № 7</t>
  </si>
  <si>
    <t>от ______________    № ________________</t>
  </si>
  <si>
    <t>Приложение № 14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</si>
  <si>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(сравнительная)</t>
  </si>
  <si>
    <t xml:space="preserve">изменения, +; - </t>
  </si>
  <si>
    <t xml:space="preserve">Реконструкция мостового сооружения через р. Неглинка по ул.Кирова в г.Петрозаводске </t>
  </si>
  <si>
    <t xml:space="preserve">Реконструкция ул.Куйбышева от пр.Ленина до наб.Варкауса в г.Петрозаводске </t>
  </si>
  <si>
    <t xml:space="preserve">Реконструкция ул. Хейкконена в г.Петрозаводске </t>
  </si>
  <si>
    <t xml:space="preserve">Строительство (продление) пр. Комсомольского до II транспортного полукольца в г.Петрозаводске </t>
  </si>
  <si>
    <t xml:space="preserve">Строительство районной магистрали от ул. Попова до  ул. Университетской в г.Петрозаводске  </t>
  </si>
  <si>
    <t xml:space="preserve">Реконструкция ул. Достоевского от ул. Зайцева до ул. Боровой с устройством тоннеля под железнодорожными путями по ул.Халтурина в г.Петрозаводске </t>
  </si>
  <si>
    <t xml:space="preserve">Строительство автомобильной дороги проезд Тидена (от Вытегорского шоссе до продления пр. Комсомольского) в г.Петрозаводске </t>
  </si>
  <si>
    <t>2018 год (с учетом поправки Главы)</t>
  </si>
  <si>
    <t xml:space="preserve">2018 год                 </t>
  </si>
  <si>
    <t xml:space="preserve">2019 год </t>
  </si>
  <si>
    <t>2019 год (с учетом поправки Главы)</t>
  </si>
  <si>
    <t>Поправка Главы</t>
  </si>
  <si>
    <t>2.1.</t>
  </si>
  <si>
    <t>3.1.</t>
  </si>
  <si>
    <t>Приобретение жилых помещений у застройщиков в строящихся домах</t>
  </si>
  <si>
    <t>Физическая культура и спорт</t>
  </si>
  <si>
    <t>11</t>
  </si>
  <si>
    <t>Массовый спорт</t>
  </si>
  <si>
    <t>2025 год</t>
  </si>
  <si>
    <t>Строительство (продление) пр. Комсомольского до II транспортного полукольца в г. Петрозаводске</t>
  </si>
  <si>
    <t>Приобретение жилых помещений в целях переселения граждан из аварийного жилищного фонда</t>
  </si>
  <si>
    <t>Заместитель главы Администрации Петрозаводкого городского округа -</t>
  </si>
  <si>
    <t>председатель комитета жилищно-коммунального хозяйства</t>
  </si>
  <si>
    <t xml:space="preserve"> Ю.И. Мизинкова</t>
  </si>
  <si>
    <t xml:space="preserve">И.о. заместителя главы Администрации Петрозаводского городского округа – </t>
  </si>
  <si>
    <t>председателя комитета градостроительства и землепользования</t>
  </si>
  <si>
    <t>Н.В. Тенчурина</t>
  </si>
  <si>
    <t>4</t>
  </si>
  <si>
    <t>4.1.</t>
  </si>
  <si>
    <t>2024 год</t>
  </si>
  <si>
    <t>Оплата выкупной стоимости жилых помещений собственникам в целях переселения граждан из аварийного жилищного фонда</t>
  </si>
  <si>
    <t>2026 год</t>
  </si>
  <si>
    <t>Строительство спортивного комплекса в пойме реки Неглинка в районе зданий № 12 по ул. Крупской и № 8 по ул. Красной в г. Петрозаводске - II этап</t>
  </si>
  <si>
    <t>(тыс. руб.)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</si>
  <si>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2024 год и на плановый период 2025 и 2026 годов</t>
  </si>
  <si>
    <t>Приложение № 13</t>
  </si>
  <si>
    <t>Приложение № 6</t>
  </si>
  <si>
    <t>от 18 января 2024 г. № 29/24-367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</si>
</sst>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0.000"/>
    <numFmt numFmtId="201" formatCode="0.0000"/>
    <numFmt numFmtId="202" formatCode="0.0"/>
    <numFmt numFmtId="203" formatCode="[$-FC19]d\ mmmm\ yyyy\ &quot;г.&quot;"/>
    <numFmt numFmtId="204" formatCode="#,##0.000000_ ;\-#,##0.000000\ "/>
    <numFmt numFmtId="205" formatCode="#,##0.0_ ;\-#,##0.0\ "/>
    <numFmt numFmtId="206" formatCode="#,##0.0000000"/>
    <numFmt numFmtId="207" formatCode="#,##0.00000000"/>
    <numFmt numFmtId="208" formatCode="0.00000"/>
    <numFmt numFmtId="209" formatCode="0.000000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7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0" xfId="59" applyNumberFormat="1" applyFont="1" applyBorder="1" applyAlignment="1">
      <alignment horizontal="center" vertical="center"/>
    </xf>
    <xf numFmtId="188" fontId="2" fillId="0" borderId="12" xfId="59" applyNumberFormat="1" applyFont="1" applyBorder="1" applyAlignment="1">
      <alignment horizontal="center" vertical="center"/>
    </xf>
    <xf numFmtId="188" fontId="3" fillId="0" borderId="10" xfId="59" applyNumberFormat="1" applyFont="1" applyBorder="1" applyAlignment="1">
      <alignment horizontal="center" vertical="center"/>
    </xf>
    <xf numFmtId="188" fontId="3" fillId="0" borderId="12" xfId="59" applyNumberFormat="1" applyFont="1" applyBorder="1" applyAlignment="1">
      <alignment horizontal="center" vertical="center"/>
    </xf>
    <xf numFmtId="188" fontId="2" fillId="0" borderId="10" xfId="59" applyNumberFormat="1" applyFont="1" applyFill="1" applyBorder="1" applyAlignment="1">
      <alignment horizontal="center" vertical="center" wrapText="1"/>
    </xf>
    <xf numFmtId="188" fontId="2" fillId="0" borderId="12" xfId="59" applyNumberFormat="1" applyFont="1" applyFill="1" applyBorder="1" applyAlignment="1">
      <alignment horizontal="center" vertical="center" wrapText="1"/>
    </xf>
    <xf numFmtId="188" fontId="3" fillId="0" borderId="10" xfId="59" applyNumberFormat="1" applyFont="1" applyFill="1" applyBorder="1" applyAlignment="1">
      <alignment horizontal="center" vertical="center" wrapText="1"/>
    </xf>
    <xf numFmtId="188" fontId="3" fillId="0" borderId="12" xfId="59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8" fontId="3" fillId="0" borderId="14" xfId="59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8" fontId="2" fillId="0" borderId="16" xfId="59" applyNumberFormat="1" applyFont="1" applyFill="1" applyBorder="1" applyAlignment="1">
      <alignment horizontal="center" vertical="center" wrapText="1"/>
    </xf>
    <xf numFmtId="188" fontId="2" fillId="0" borderId="17" xfId="59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2" fillId="33" borderId="10" xfId="5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188" fontId="2" fillId="0" borderId="24" xfId="59" applyNumberFormat="1" applyFont="1" applyBorder="1" applyAlignment="1">
      <alignment horizontal="center" vertical="center"/>
    </xf>
    <xf numFmtId="188" fontId="2" fillId="0" borderId="24" xfId="59" applyNumberFormat="1" applyFont="1" applyFill="1" applyBorder="1" applyAlignment="1">
      <alignment horizontal="center" vertical="center" wrapText="1"/>
    </xf>
    <xf numFmtId="188" fontId="2" fillId="0" borderId="25" xfId="59" applyNumberFormat="1" applyFont="1" applyFill="1" applyBorder="1" applyAlignment="1">
      <alignment horizontal="center" vertical="center" wrapText="1"/>
    </xf>
    <xf numFmtId="188" fontId="3" fillId="0" borderId="26" xfId="59" applyNumberFormat="1" applyFont="1" applyBorder="1" applyAlignment="1">
      <alignment horizontal="center" vertical="center"/>
    </xf>
    <xf numFmtId="188" fontId="47" fillId="0" borderId="27" xfId="0" applyNumberFormat="1" applyFont="1" applyFill="1" applyBorder="1" applyAlignment="1">
      <alignment vertical="center" wrapText="1"/>
    </xf>
    <xf numFmtId="49" fontId="47" fillId="0" borderId="27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88" fontId="47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47" fillId="0" borderId="29" xfId="0" applyNumberFormat="1" applyFont="1" applyFill="1" applyBorder="1" applyAlignment="1">
      <alignment horizontal="center" vertical="center" wrapText="1"/>
    </xf>
    <xf numFmtId="188" fontId="47" fillId="0" borderId="30" xfId="0" applyNumberFormat="1" applyFont="1" applyFill="1" applyBorder="1" applyAlignment="1">
      <alignment vertical="center" wrapText="1"/>
    </xf>
    <xf numFmtId="49" fontId="47" fillId="0" borderId="30" xfId="0" applyNumberFormat="1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188" fontId="48" fillId="0" borderId="21" xfId="0" applyNumberFormat="1" applyFont="1" applyFill="1" applyBorder="1" applyAlignment="1">
      <alignment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horizontal="left" vertical="center"/>
    </xf>
    <xf numFmtId="190" fontId="50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190" fontId="5" fillId="0" borderId="31" xfId="0" applyNumberFormat="1" applyFont="1" applyFill="1" applyBorder="1" applyAlignment="1">
      <alignment horizontal="left" vertical="center"/>
    </xf>
    <xf numFmtId="190" fontId="50" fillId="0" borderId="3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8" fillId="0" borderId="21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88" fontId="3" fillId="0" borderId="22" xfId="0" applyNumberFormat="1" applyFont="1" applyFill="1" applyBorder="1" applyAlignment="1">
      <alignment horizontal="center" vertical="center" wrapText="1"/>
    </xf>
    <xf numFmtId="188" fontId="47" fillId="0" borderId="19" xfId="0" applyNumberFormat="1" applyFont="1" applyFill="1" applyBorder="1" applyAlignment="1">
      <alignment vertical="center" wrapText="1"/>
    </xf>
    <xf numFmtId="188" fontId="2" fillId="0" borderId="20" xfId="0" applyNumberFormat="1" applyFont="1" applyFill="1" applyBorder="1" applyAlignment="1">
      <alignment horizontal="center" vertical="center" wrapText="1"/>
    </xf>
    <xf numFmtId="188" fontId="2" fillId="0" borderId="27" xfId="0" applyNumberFormat="1" applyFont="1" applyFill="1" applyBorder="1" applyAlignment="1">
      <alignment horizontal="center" vertical="center" wrapText="1"/>
    </xf>
    <xf numFmtId="188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52" applyFont="1" applyFill="1" applyAlignment="1">
      <alignment horizontal="left"/>
      <protection/>
    </xf>
    <xf numFmtId="0" fontId="0" fillId="0" borderId="0" xfId="52">
      <alignment/>
      <protection/>
    </xf>
    <xf numFmtId="0" fontId="8" fillId="0" borderId="0" xfId="52" applyFont="1" applyFill="1" applyBorder="1" applyAlignment="1">
      <alignment horizontal="left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52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pane xSplit="2" ySplit="7" topLeftCell="I40" activePane="bottomRight" state="frozen"/>
      <selection pane="topLeft" activeCell="A10" sqref="A10"/>
      <selection pane="topRight" activeCell="C10" sqref="C10"/>
      <selection pane="bottomLeft" activeCell="A17" sqref="A17"/>
      <selection pane="bottomRight" activeCell="J22" sqref="J22"/>
    </sheetView>
  </sheetViews>
  <sheetFormatPr defaultColWidth="9.140625" defaultRowHeight="12.75"/>
  <cols>
    <col min="1" max="1" width="7.57421875" style="3" customWidth="1"/>
    <col min="2" max="2" width="94.28125" style="3" customWidth="1"/>
    <col min="3" max="3" width="12.57421875" style="3" customWidth="1"/>
    <col min="4" max="4" width="15.1406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customWidth="1"/>
    <col min="12" max="12" width="14.28125" style="3" hidden="1" customWidth="1"/>
    <col min="13" max="13" width="17.00390625" style="3" hidden="1" customWidth="1"/>
    <col min="14" max="16" width="18.57421875" style="3" customWidth="1"/>
    <col min="17" max="17" width="14.421875" style="3" customWidth="1"/>
    <col min="18" max="18" width="9.140625" style="3" customWidth="1"/>
    <col min="19" max="19" width="11.7109375" style="3" bestFit="1" customWidth="1"/>
    <col min="20" max="21" width="10.421875" style="3" bestFit="1" customWidth="1"/>
    <col min="2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1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7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10" spans="1:17" ht="48.75" customHeight="1">
      <c r="A10" s="48"/>
      <c r="B10" s="115" t="s">
        <v>50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ht="18.75" hidden="1"/>
    <row r="12" ht="18.75" hidden="1"/>
    <row r="13" ht="19.5" thickBot="1">
      <c r="Q13" s="4" t="s">
        <v>25</v>
      </c>
    </row>
    <row r="14" spans="1:17" ht="17.25" customHeight="1">
      <c r="A14" s="121" t="s">
        <v>0</v>
      </c>
      <c r="B14" s="118" t="s">
        <v>19</v>
      </c>
      <c r="C14" s="118" t="s">
        <v>5</v>
      </c>
      <c r="D14" s="112" t="s">
        <v>6</v>
      </c>
      <c r="E14" s="109" t="s">
        <v>37</v>
      </c>
      <c r="F14" s="112" t="s">
        <v>46</v>
      </c>
      <c r="G14" s="109" t="s">
        <v>37</v>
      </c>
      <c r="H14" s="112" t="s">
        <v>51</v>
      </c>
      <c r="I14" s="112" t="s">
        <v>60</v>
      </c>
      <c r="J14" s="112" t="s">
        <v>63</v>
      </c>
      <c r="K14" s="112" t="s">
        <v>59</v>
      </c>
      <c r="L14" s="112" t="s">
        <v>38</v>
      </c>
      <c r="M14" s="112" t="s">
        <v>51</v>
      </c>
      <c r="N14" s="112" t="s">
        <v>61</v>
      </c>
      <c r="O14" s="112" t="s">
        <v>63</v>
      </c>
      <c r="P14" s="112" t="s">
        <v>62</v>
      </c>
      <c r="Q14" s="124" t="s">
        <v>39</v>
      </c>
    </row>
    <row r="15" spans="1:17" ht="20.25" customHeight="1">
      <c r="A15" s="122"/>
      <c r="B15" s="119"/>
      <c r="C15" s="119"/>
      <c r="D15" s="110"/>
      <c r="E15" s="110"/>
      <c r="F15" s="110"/>
      <c r="G15" s="110"/>
      <c r="H15" s="110"/>
      <c r="I15" s="110"/>
      <c r="J15" s="113"/>
      <c r="K15" s="113"/>
      <c r="L15" s="110"/>
      <c r="M15" s="110"/>
      <c r="N15" s="110"/>
      <c r="O15" s="113"/>
      <c r="P15" s="113"/>
      <c r="Q15" s="125"/>
    </row>
    <row r="16" spans="1:17" ht="38.25" customHeight="1" thickBot="1">
      <c r="A16" s="123"/>
      <c r="B16" s="120"/>
      <c r="C16" s="120"/>
      <c r="D16" s="111"/>
      <c r="E16" s="111"/>
      <c r="F16" s="111"/>
      <c r="G16" s="111"/>
      <c r="H16" s="111"/>
      <c r="I16" s="111"/>
      <c r="J16" s="114"/>
      <c r="K16" s="114"/>
      <c r="L16" s="111"/>
      <c r="M16" s="111"/>
      <c r="N16" s="111"/>
      <c r="O16" s="114"/>
      <c r="P16" s="114"/>
      <c r="Q16" s="126"/>
    </row>
    <row r="17" spans="1:17" ht="16.5" customHeight="1" thickBot="1">
      <c r="A17" s="38" t="s">
        <v>21</v>
      </c>
      <c r="B17" s="43">
        <v>2</v>
      </c>
      <c r="C17" s="43">
        <v>3</v>
      </c>
      <c r="D17" s="44">
        <v>4</v>
      </c>
      <c r="E17" s="44">
        <v>5</v>
      </c>
      <c r="F17" s="44"/>
      <c r="G17" s="44">
        <v>5</v>
      </c>
      <c r="H17" s="44">
        <v>6</v>
      </c>
      <c r="I17" s="44">
        <v>7</v>
      </c>
      <c r="J17" s="44"/>
      <c r="K17" s="44"/>
      <c r="L17" s="44">
        <v>8</v>
      </c>
      <c r="M17" s="49">
        <v>9</v>
      </c>
      <c r="N17" s="49">
        <v>10</v>
      </c>
      <c r="O17" s="49"/>
      <c r="P17" s="49"/>
      <c r="Q17" s="45">
        <v>11</v>
      </c>
    </row>
    <row r="18" spans="1:17" ht="18.75">
      <c r="A18" s="30">
        <v>1</v>
      </c>
      <c r="B18" s="39" t="s">
        <v>1</v>
      </c>
      <c r="C18" s="40" t="s">
        <v>4</v>
      </c>
      <c r="D18" s="40"/>
      <c r="E18" s="41">
        <f aca="true" t="shared" si="0" ref="E18:Q18">+E19</f>
        <v>53112.6</v>
      </c>
      <c r="F18" s="41">
        <f t="shared" si="0"/>
        <v>0</v>
      </c>
      <c r="G18" s="41">
        <f t="shared" si="0"/>
        <v>53112.6</v>
      </c>
      <c r="H18" s="41">
        <f t="shared" si="0"/>
        <v>2314</v>
      </c>
      <c r="I18" s="41">
        <f t="shared" si="0"/>
        <v>55426.6</v>
      </c>
      <c r="J18" s="41">
        <f t="shared" si="0"/>
        <v>1286</v>
      </c>
      <c r="K18" s="41">
        <f t="shared" si="0"/>
        <v>56712.6</v>
      </c>
      <c r="L18" s="41">
        <f t="shared" si="0"/>
        <v>0</v>
      </c>
      <c r="M18" s="41">
        <f t="shared" si="0"/>
        <v>39000</v>
      </c>
      <c r="N18" s="41">
        <f t="shared" si="0"/>
        <v>39000</v>
      </c>
      <c r="O18" s="41">
        <f t="shared" si="0"/>
        <v>12429</v>
      </c>
      <c r="P18" s="41">
        <f t="shared" si="0"/>
        <v>51429</v>
      </c>
      <c r="Q18" s="42">
        <f t="shared" si="0"/>
        <v>0</v>
      </c>
    </row>
    <row r="19" spans="1:17" ht="18.75">
      <c r="A19" s="13" t="s">
        <v>2</v>
      </c>
      <c r="B19" s="7" t="s">
        <v>29</v>
      </c>
      <c r="C19" s="17" t="s">
        <v>4</v>
      </c>
      <c r="D19" s="17" t="s">
        <v>32</v>
      </c>
      <c r="E19" s="20">
        <f>E21</f>
        <v>53112.6</v>
      </c>
      <c r="F19" s="20"/>
      <c r="G19" s="20">
        <f aca="true" t="shared" si="1" ref="G19:P19">+G21+G22+G23+G24+G25+G26+G27+G28</f>
        <v>53112.6</v>
      </c>
      <c r="H19" s="20">
        <f t="shared" si="1"/>
        <v>2314</v>
      </c>
      <c r="I19" s="20">
        <f t="shared" si="1"/>
        <v>55426.6</v>
      </c>
      <c r="J19" s="20">
        <f t="shared" si="1"/>
        <v>1286</v>
      </c>
      <c r="K19" s="20">
        <f t="shared" si="1"/>
        <v>56712.6</v>
      </c>
      <c r="L19" s="20">
        <f t="shared" si="1"/>
        <v>0</v>
      </c>
      <c r="M19" s="20">
        <f t="shared" si="1"/>
        <v>39000</v>
      </c>
      <c r="N19" s="20">
        <f t="shared" si="1"/>
        <v>39000</v>
      </c>
      <c r="O19" s="20">
        <f t="shared" si="1"/>
        <v>12429</v>
      </c>
      <c r="P19" s="20">
        <f t="shared" si="1"/>
        <v>51429</v>
      </c>
      <c r="Q19" s="21">
        <f>Q21</f>
        <v>0</v>
      </c>
    </row>
    <row r="20" spans="1:17" ht="18.75">
      <c r="A20" s="13"/>
      <c r="B20" s="1" t="s">
        <v>3</v>
      </c>
      <c r="C20" s="17"/>
      <c r="D20" s="17"/>
      <c r="E20" s="20"/>
      <c r="F20" s="20"/>
      <c r="G20" s="20"/>
      <c r="H20" s="20"/>
      <c r="I20" s="20"/>
      <c r="J20" s="20"/>
      <c r="K20" s="20"/>
      <c r="L20" s="20"/>
      <c r="M20" s="50"/>
      <c r="N20" s="50"/>
      <c r="O20" s="50"/>
      <c r="P20" s="50"/>
      <c r="Q20" s="21"/>
    </row>
    <row r="21" spans="1:17" ht="37.5">
      <c r="A21" s="13"/>
      <c r="B21" s="1" t="s">
        <v>45</v>
      </c>
      <c r="C21" s="8"/>
      <c r="D21" s="8"/>
      <c r="E21" s="47">
        <f>17647.3+8909+26556.3</f>
        <v>53112.6</v>
      </c>
      <c r="F21" s="47"/>
      <c r="G21" s="47">
        <f>+E21+F21</f>
        <v>53112.6</v>
      </c>
      <c r="H21" s="47">
        <v>-686</v>
      </c>
      <c r="I21" s="47">
        <f aca="true" t="shared" si="2" ref="I21:I28">+G21+H21</f>
        <v>52426.6</v>
      </c>
      <c r="J21" s="47"/>
      <c r="K21" s="47">
        <f>I21+J21</f>
        <v>52426.6</v>
      </c>
      <c r="L21" s="22">
        <v>0</v>
      </c>
      <c r="M21" s="51">
        <v>0</v>
      </c>
      <c r="N21" s="51">
        <v>0</v>
      </c>
      <c r="O21" s="51"/>
      <c r="P21" s="51">
        <f>N21+O21</f>
        <v>0</v>
      </c>
      <c r="Q21" s="23">
        <v>0</v>
      </c>
    </row>
    <row r="22" spans="1:17" ht="37.5">
      <c r="A22" s="13"/>
      <c r="B22" s="16" t="s">
        <v>52</v>
      </c>
      <c r="C22" s="8"/>
      <c r="D22" s="8"/>
      <c r="E22" s="22"/>
      <c r="F22" s="22"/>
      <c r="G22" s="22">
        <v>0</v>
      </c>
      <c r="H22" s="22">
        <v>3000</v>
      </c>
      <c r="I22" s="22">
        <f t="shared" si="2"/>
        <v>3000</v>
      </c>
      <c r="J22" s="22">
        <v>1286</v>
      </c>
      <c r="K22" s="47">
        <f aca="true" t="shared" si="3" ref="K22:K28">I22+J22</f>
        <v>4286</v>
      </c>
      <c r="L22" s="22">
        <v>0</v>
      </c>
      <c r="M22" s="51">
        <v>4000</v>
      </c>
      <c r="N22" s="51">
        <f aca="true" t="shared" si="4" ref="N22:N28">+L22+M22</f>
        <v>4000</v>
      </c>
      <c r="O22" s="51">
        <v>1714</v>
      </c>
      <c r="P22" s="51">
        <f aca="true" t="shared" si="5" ref="P22:P28">N22+O22</f>
        <v>5714</v>
      </c>
      <c r="Q22" s="23">
        <v>0</v>
      </c>
    </row>
    <row r="23" spans="1:17" ht="18.75" customHeight="1">
      <c r="A23" s="13"/>
      <c r="B23" s="16" t="s">
        <v>53</v>
      </c>
      <c r="C23" s="8"/>
      <c r="D23" s="8"/>
      <c r="E23" s="22"/>
      <c r="F23" s="22"/>
      <c r="G23" s="22">
        <v>0</v>
      </c>
      <c r="H23" s="22">
        <v>0</v>
      </c>
      <c r="I23" s="22">
        <f t="shared" si="2"/>
        <v>0</v>
      </c>
      <c r="J23" s="22"/>
      <c r="K23" s="47">
        <f t="shared" si="3"/>
        <v>0</v>
      </c>
      <c r="L23" s="22">
        <v>0</v>
      </c>
      <c r="M23" s="51">
        <v>25000</v>
      </c>
      <c r="N23" s="51">
        <f t="shared" si="4"/>
        <v>25000</v>
      </c>
      <c r="O23" s="51">
        <v>10715</v>
      </c>
      <c r="P23" s="51">
        <f t="shared" si="5"/>
        <v>35715</v>
      </c>
      <c r="Q23" s="23">
        <v>0</v>
      </c>
    </row>
    <row r="24" spans="1:17" ht="18.75">
      <c r="A24" s="13"/>
      <c r="B24" s="1" t="s">
        <v>54</v>
      </c>
      <c r="C24" s="8"/>
      <c r="D24" s="8"/>
      <c r="E24" s="22"/>
      <c r="F24" s="22"/>
      <c r="G24" s="22">
        <v>0</v>
      </c>
      <c r="H24" s="22">
        <v>0</v>
      </c>
      <c r="I24" s="22">
        <f t="shared" si="2"/>
        <v>0</v>
      </c>
      <c r="J24" s="22"/>
      <c r="K24" s="47">
        <f t="shared" si="3"/>
        <v>0</v>
      </c>
      <c r="L24" s="22">
        <v>0</v>
      </c>
      <c r="M24" s="22">
        <v>847.1</v>
      </c>
      <c r="N24" s="51">
        <f t="shared" si="4"/>
        <v>847.1</v>
      </c>
      <c r="O24" s="51"/>
      <c r="P24" s="51">
        <f t="shared" si="5"/>
        <v>847.1</v>
      </c>
      <c r="Q24" s="23">
        <v>0</v>
      </c>
    </row>
    <row r="25" spans="1:17" ht="45" customHeight="1">
      <c r="A25" s="13"/>
      <c r="B25" s="1" t="s">
        <v>58</v>
      </c>
      <c r="C25" s="8"/>
      <c r="D25" s="8"/>
      <c r="E25" s="22"/>
      <c r="F25" s="22"/>
      <c r="G25" s="22">
        <v>0</v>
      </c>
      <c r="H25" s="22">
        <v>0</v>
      </c>
      <c r="I25" s="22">
        <f t="shared" si="2"/>
        <v>0</v>
      </c>
      <c r="J25" s="22"/>
      <c r="K25" s="47">
        <f t="shared" si="3"/>
        <v>0</v>
      </c>
      <c r="L25" s="22">
        <v>0</v>
      </c>
      <c r="M25" s="22">
        <v>3082.3</v>
      </c>
      <c r="N25" s="51">
        <f t="shared" si="4"/>
        <v>3082.3</v>
      </c>
      <c r="O25" s="51"/>
      <c r="P25" s="51">
        <f t="shared" si="5"/>
        <v>3082.3</v>
      </c>
      <c r="Q25" s="23">
        <v>0</v>
      </c>
    </row>
    <row r="26" spans="1:17" ht="37.5">
      <c r="A26" s="13"/>
      <c r="B26" s="1" t="s">
        <v>55</v>
      </c>
      <c r="C26" s="8"/>
      <c r="D26" s="8"/>
      <c r="E26" s="22"/>
      <c r="F26" s="22"/>
      <c r="G26" s="22">
        <v>0</v>
      </c>
      <c r="H26" s="22">
        <v>0</v>
      </c>
      <c r="I26" s="22">
        <f t="shared" si="2"/>
        <v>0</v>
      </c>
      <c r="J26" s="22"/>
      <c r="K26" s="47">
        <f t="shared" si="3"/>
        <v>0</v>
      </c>
      <c r="L26" s="22">
        <v>0</v>
      </c>
      <c r="M26" s="22">
        <v>1070.6</v>
      </c>
      <c r="N26" s="51">
        <f t="shared" si="4"/>
        <v>1070.6</v>
      </c>
      <c r="O26" s="51"/>
      <c r="P26" s="51">
        <f t="shared" si="5"/>
        <v>1070.6</v>
      </c>
      <c r="Q26" s="23">
        <v>0</v>
      </c>
    </row>
    <row r="27" spans="1:17" ht="37.5">
      <c r="A27" s="13"/>
      <c r="B27" s="16" t="s">
        <v>56</v>
      </c>
      <c r="C27" s="8"/>
      <c r="D27" s="8"/>
      <c r="E27" s="22"/>
      <c r="F27" s="22"/>
      <c r="G27" s="22">
        <v>0</v>
      </c>
      <c r="H27" s="22">
        <v>0</v>
      </c>
      <c r="I27" s="22">
        <f t="shared" si="2"/>
        <v>0</v>
      </c>
      <c r="J27" s="22"/>
      <c r="K27" s="47">
        <f t="shared" si="3"/>
        <v>0</v>
      </c>
      <c r="L27" s="22">
        <v>0</v>
      </c>
      <c r="M27" s="22">
        <v>294.1</v>
      </c>
      <c r="N27" s="51">
        <f t="shared" si="4"/>
        <v>294.1</v>
      </c>
      <c r="O27" s="51"/>
      <c r="P27" s="51">
        <f t="shared" si="5"/>
        <v>294.1</v>
      </c>
      <c r="Q27" s="23">
        <v>0</v>
      </c>
    </row>
    <row r="28" spans="1:17" ht="36.75" customHeight="1">
      <c r="A28" s="13"/>
      <c r="B28" s="16" t="s">
        <v>57</v>
      </c>
      <c r="C28" s="8"/>
      <c r="D28" s="8"/>
      <c r="E28" s="22"/>
      <c r="F28" s="22"/>
      <c r="G28" s="22">
        <v>0</v>
      </c>
      <c r="H28" s="22">
        <v>0</v>
      </c>
      <c r="I28" s="22">
        <f t="shared" si="2"/>
        <v>0</v>
      </c>
      <c r="J28" s="22"/>
      <c r="K28" s="47">
        <f t="shared" si="3"/>
        <v>0</v>
      </c>
      <c r="L28" s="22">
        <v>0</v>
      </c>
      <c r="M28" s="22">
        <v>4705.9</v>
      </c>
      <c r="N28" s="51">
        <f t="shared" si="4"/>
        <v>4705.9</v>
      </c>
      <c r="O28" s="51"/>
      <c r="P28" s="51">
        <f t="shared" si="5"/>
        <v>4705.9</v>
      </c>
      <c r="Q28" s="23">
        <v>0</v>
      </c>
    </row>
    <row r="29" spans="1:21" ht="18.75">
      <c r="A29" s="14" t="s">
        <v>30</v>
      </c>
      <c r="B29" s="9" t="s">
        <v>7</v>
      </c>
      <c r="C29" s="18" t="s">
        <v>9</v>
      </c>
      <c r="D29" s="18"/>
      <c r="E29" s="24">
        <f aca="true" t="shared" si="6" ref="E29:Q29">E30+E37+E34</f>
        <v>4800</v>
      </c>
      <c r="F29" s="24">
        <f t="shared" si="6"/>
        <v>0</v>
      </c>
      <c r="G29" s="24">
        <f t="shared" si="6"/>
        <v>4800</v>
      </c>
      <c r="H29" s="24">
        <f t="shared" si="6"/>
        <v>0</v>
      </c>
      <c r="I29" s="24">
        <f t="shared" si="6"/>
        <v>4800</v>
      </c>
      <c r="J29" s="24">
        <f t="shared" si="6"/>
        <v>0</v>
      </c>
      <c r="K29" s="24">
        <f t="shared" si="6"/>
        <v>4800</v>
      </c>
      <c r="L29" s="24">
        <f t="shared" si="6"/>
        <v>15100</v>
      </c>
      <c r="M29" s="24">
        <f t="shared" si="6"/>
        <v>0</v>
      </c>
      <c r="N29" s="24">
        <f t="shared" si="6"/>
        <v>15100</v>
      </c>
      <c r="O29" s="24">
        <f t="shared" si="6"/>
        <v>0</v>
      </c>
      <c r="P29" s="24">
        <f t="shared" si="6"/>
        <v>15100</v>
      </c>
      <c r="Q29" s="25">
        <f t="shared" si="6"/>
        <v>8100</v>
      </c>
      <c r="U29" s="15"/>
    </row>
    <row r="30" spans="1:19" ht="18.75">
      <c r="A30" s="13" t="s">
        <v>31</v>
      </c>
      <c r="B30" s="1" t="s">
        <v>8</v>
      </c>
      <c r="C30" s="8" t="s">
        <v>9</v>
      </c>
      <c r="D30" s="8" t="s">
        <v>10</v>
      </c>
      <c r="E30" s="22">
        <f>E33</f>
        <v>2600</v>
      </c>
      <c r="F30" s="22"/>
      <c r="G30" s="22">
        <f>+E30</f>
        <v>2600</v>
      </c>
      <c r="H30" s="22">
        <v>0</v>
      </c>
      <c r="I30" s="22">
        <f>+G30</f>
        <v>2600</v>
      </c>
      <c r="J30" s="22">
        <f>+H30</f>
        <v>0</v>
      </c>
      <c r="K30" s="22">
        <f>K33</f>
        <v>2600</v>
      </c>
      <c r="L30" s="22">
        <f>L33</f>
        <v>2600</v>
      </c>
      <c r="M30" s="51">
        <v>0</v>
      </c>
      <c r="N30" s="51">
        <f>+L30</f>
        <v>2600</v>
      </c>
      <c r="O30" s="51"/>
      <c r="P30" s="51">
        <f>P33</f>
        <v>2600</v>
      </c>
      <c r="Q30" s="23">
        <f>Q33</f>
        <v>2600</v>
      </c>
      <c r="S30" s="15"/>
    </row>
    <row r="31" spans="1:17" ht="18.75">
      <c r="A31" s="13"/>
      <c r="B31" s="1" t="s">
        <v>3</v>
      </c>
      <c r="C31" s="8"/>
      <c r="D31" s="8"/>
      <c r="E31" s="22"/>
      <c r="F31" s="22"/>
      <c r="G31" s="22"/>
      <c r="H31" s="22"/>
      <c r="I31" s="22"/>
      <c r="J31" s="22"/>
      <c r="K31" s="22"/>
      <c r="L31" s="22"/>
      <c r="M31" s="51"/>
      <c r="N31" s="51"/>
      <c r="O31" s="51"/>
      <c r="P31" s="51"/>
      <c r="Q31" s="23"/>
    </row>
    <row r="32" spans="1:17" ht="37.5" hidden="1">
      <c r="A32" s="13"/>
      <c r="B32" s="1" t="s">
        <v>24</v>
      </c>
      <c r="C32" s="8"/>
      <c r="D32" s="8"/>
      <c r="E32" s="22"/>
      <c r="F32" s="22"/>
      <c r="G32" s="22"/>
      <c r="H32" s="22"/>
      <c r="I32" s="22"/>
      <c r="J32" s="22"/>
      <c r="K32" s="22"/>
      <c r="L32" s="22"/>
      <c r="M32" s="51"/>
      <c r="N32" s="51"/>
      <c r="O32" s="51"/>
      <c r="P32" s="51"/>
      <c r="Q32" s="23"/>
    </row>
    <row r="33" spans="1:17" ht="60" customHeight="1">
      <c r="A33" s="13"/>
      <c r="B33" s="1" t="s">
        <v>17</v>
      </c>
      <c r="C33" s="8"/>
      <c r="D33" s="8"/>
      <c r="E33" s="26">
        <v>2600</v>
      </c>
      <c r="F33" s="26"/>
      <c r="G33" s="26">
        <f>+E33</f>
        <v>2600</v>
      </c>
      <c r="H33" s="26">
        <v>0</v>
      </c>
      <c r="I33" s="26">
        <f>+G33</f>
        <v>2600</v>
      </c>
      <c r="J33" s="26"/>
      <c r="K33" s="26">
        <f>I33+J33</f>
        <v>2600</v>
      </c>
      <c r="L33" s="26">
        <v>2600</v>
      </c>
      <c r="M33" s="52">
        <v>0</v>
      </c>
      <c r="N33" s="52">
        <f>+L33</f>
        <v>2600</v>
      </c>
      <c r="O33" s="52"/>
      <c r="P33" s="52">
        <f>N33+O33</f>
        <v>2600</v>
      </c>
      <c r="Q33" s="27">
        <v>2600</v>
      </c>
    </row>
    <row r="34" spans="1:17" ht="18.75">
      <c r="A34" s="13" t="s">
        <v>40</v>
      </c>
      <c r="B34" s="1" t="s">
        <v>11</v>
      </c>
      <c r="C34" s="8" t="s">
        <v>9</v>
      </c>
      <c r="D34" s="8" t="s">
        <v>12</v>
      </c>
      <c r="E34" s="22">
        <f>E36</f>
        <v>2200</v>
      </c>
      <c r="F34" s="22"/>
      <c r="G34" s="22">
        <f>+E34</f>
        <v>2200</v>
      </c>
      <c r="H34" s="22">
        <f>+F34</f>
        <v>0</v>
      </c>
      <c r="I34" s="22">
        <f>+G34</f>
        <v>2200</v>
      </c>
      <c r="J34" s="22">
        <f>+H34</f>
        <v>0</v>
      </c>
      <c r="K34" s="22">
        <f>K36</f>
        <v>2200</v>
      </c>
      <c r="L34" s="22">
        <f>L36</f>
        <v>12500</v>
      </c>
      <c r="M34" s="22">
        <f>M36</f>
        <v>0</v>
      </c>
      <c r="N34" s="22">
        <f>N36</f>
        <v>12500</v>
      </c>
      <c r="O34" s="51"/>
      <c r="P34" s="51">
        <f>P36</f>
        <v>12500</v>
      </c>
      <c r="Q34" s="23">
        <f>Q36</f>
        <v>5500</v>
      </c>
    </row>
    <row r="35" spans="1:17" ht="18.75">
      <c r="A35" s="13"/>
      <c r="B35" s="1" t="s">
        <v>3</v>
      </c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51"/>
      <c r="N35" s="51"/>
      <c r="O35" s="51"/>
      <c r="P35" s="51"/>
      <c r="Q35" s="23"/>
    </row>
    <row r="36" spans="1:20" ht="38.25" customHeight="1">
      <c r="A36" s="13"/>
      <c r="B36" s="1" t="s">
        <v>44</v>
      </c>
      <c r="C36" s="8"/>
      <c r="D36" s="8"/>
      <c r="E36" s="26">
        <v>2200</v>
      </c>
      <c r="F36" s="26"/>
      <c r="G36" s="26">
        <f>+E36</f>
        <v>2200</v>
      </c>
      <c r="H36" s="26">
        <v>0</v>
      </c>
      <c r="I36" s="26">
        <f>+G36</f>
        <v>2200</v>
      </c>
      <c r="J36" s="26"/>
      <c r="K36" s="26">
        <f>I36</f>
        <v>2200</v>
      </c>
      <c r="L36" s="26">
        <v>12500</v>
      </c>
      <c r="M36" s="52">
        <v>0</v>
      </c>
      <c r="N36" s="52">
        <f>+L36</f>
        <v>12500</v>
      </c>
      <c r="O36" s="52"/>
      <c r="P36" s="52">
        <f>N36+O36</f>
        <v>12500</v>
      </c>
      <c r="Q36" s="27">
        <v>5500</v>
      </c>
      <c r="T36" s="6"/>
    </row>
    <row r="37" spans="1:20" ht="18.75" hidden="1">
      <c r="A37" s="13" t="s">
        <v>41</v>
      </c>
      <c r="B37" s="1" t="s">
        <v>22</v>
      </c>
      <c r="C37" s="8" t="s">
        <v>9</v>
      </c>
      <c r="D37" s="8" t="s">
        <v>23</v>
      </c>
      <c r="E37" s="26">
        <f>E39</f>
        <v>0</v>
      </c>
      <c r="F37" s="26"/>
      <c r="G37" s="26"/>
      <c r="H37" s="26"/>
      <c r="I37" s="26"/>
      <c r="J37" s="26"/>
      <c r="K37" s="26"/>
      <c r="L37" s="26">
        <f>L39</f>
        <v>0</v>
      </c>
      <c r="M37" s="52"/>
      <c r="N37" s="52"/>
      <c r="O37" s="52"/>
      <c r="P37" s="52"/>
      <c r="Q37" s="27">
        <f>Q39</f>
        <v>0</v>
      </c>
      <c r="T37" s="6"/>
    </row>
    <row r="38" spans="1:20" ht="18.75" hidden="1">
      <c r="A38" s="13"/>
      <c r="B38" s="1" t="s">
        <v>3</v>
      </c>
      <c r="C38" s="8"/>
      <c r="D38" s="8"/>
      <c r="E38" s="26"/>
      <c r="F38" s="26"/>
      <c r="G38" s="26"/>
      <c r="H38" s="26"/>
      <c r="I38" s="26"/>
      <c r="J38" s="26"/>
      <c r="K38" s="26"/>
      <c r="L38" s="26"/>
      <c r="M38" s="52"/>
      <c r="N38" s="52"/>
      <c r="O38" s="52"/>
      <c r="P38" s="52"/>
      <c r="Q38" s="27"/>
      <c r="T38" s="6"/>
    </row>
    <row r="39" spans="1:20" ht="38.25" customHeight="1" hidden="1">
      <c r="A39" s="13"/>
      <c r="B39" s="1" t="s">
        <v>28</v>
      </c>
      <c r="C39" s="8"/>
      <c r="D39" s="8"/>
      <c r="E39" s="26">
        <v>0</v>
      </c>
      <c r="F39" s="26"/>
      <c r="G39" s="26"/>
      <c r="H39" s="26"/>
      <c r="I39" s="26"/>
      <c r="J39" s="26"/>
      <c r="K39" s="26"/>
      <c r="L39" s="26">
        <v>0</v>
      </c>
      <c r="M39" s="52"/>
      <c r="N39" s="52"/>
      <c r="O39" s="52"/>
      <c r="P39" s="52"/>
      <c r="Q39" s="27">
        <v>0</v>
      </c>
      <c r="T39" s="6"/>
    </row>
    <row r="40" spans="1:20" ht="18.75">
      <c r="A40" s="14" t="s">
        <v>13</v>
      </c>
      <c r="B40" s="9" t="s">
        <v>14</v>
      </c>
      <c r="C40" s="18" t="s">
        <v>16</v>
      </c>
      <c r="D40" s="18"/>
      <c r="E40" s="28">
        <f aca="true" t="shared" si="7" ref="E40:Q40">E41</f>
        <v>33497</v>
      </c>
      <c r="F40" s="28">
        <f t="shared" si="7"/>
        <v>13908</v>
      </c>
      <c r="G40" s="28">
        <f t="shared" si="7"/>
        <v>47405</v>
      </c>
      <c r="H40" s="28">
        <f t="shared" si="7"/>
        <v>0</v>
      </c>
      <c r="I40" s="28">
        <f t="shared" si="7"/>
        <v>47405</v>
      </c>
      <c r="J40" s="28">
        <f t="shared" si="7"/>
        <v>0</v>
      </c>
      <c r="K40" s="28">
        <f t="shared" si="7"/>
        <v>47405</v>
      </c>
      <c r="L40" s="28">
        <f t="shared" si="7"/>
        <v>32093</v>
      </c>
      <c r="M40" s="28">
        <f t="shared" si="7"/>
        <v>0</v>
      </c>
      <c r="N40" s="28">
        <f t="shared" si="7"/>
        <v>32093</v>
      </c>
      <c r="O40" s="28">
        <f t="shared" si="7"/>
        <v>0</v>
      </c>
      <c r="P40" s="28">
        <f t="shared" si="7"/>
        <v>32093</v>
      </c>
      <c r="Q40" s="29">
        <f t="shared" si="7"/>
        <v>31670</v>
      </c>
      <c r="T40" s="6"/>
    </row>
    <row r="41" spans="1:20" ht="18.75">
      <c r="A41" s="13" t="s">
        <v>27</v>
      </c>
      <c r="B41" s="1" t="s">
        <v>15</v>
      </c>
      <c r="C41" s="8" t="s">
        <v>16</v>
      </c>
      <c r="D41" s="8" t="s">
        <v>4</v>
      </c>
      <c r="E41" s="26">
        <f>+E43</f>
        <v>33497</v>
      </c>
      <c r="F41" s="26">
        <f>+F43</f>
        <v>13908</v>
      </c>
      <c r="G41" s="26">
        <f>+E41+F41</f>
        <v>47405</v>
      </c>
      <c r="H41" s="26">
        <v>0</v>
      </c>
      <c r="I41" s="26">
        <f>+G41</f>
        <v>47405</v>
      </c>
      <c r="J41" s="26"/>
      <c r="K41" s="26">
        <f>K43</f>
        <v>47405</v>
      </c>
      <c r="L41" s="26">
        <f>+L43</f>
        <v>32093</v>
      </c>
      <c r="M41" s="52">
        <v>0</v>
      </c>
      <c r="N41" s="52">
        <f>+L41</f>
        <v>32093</v>
      </c>
      <c r="O41" s="52"/>
      <c r="P41" s="52">
        <f>P43</f>
        <v>32093</v>
      </c>
      <c r="Q41" s="27">
        <f>+Q43</f>
        <v>31670</v>
      </c>
      <c r="T41" s="6"/>
    </row>
    <row r="42" spans="1:20" ht="18.75">
      <c r="A42" s="13"/>
      <c r="B42" s="1" t="s">
        <v>3</v>
      </c>
      <c r="C42" s="8"/>
      <c r="D42" s="8"/>
      <c r="E42" s="26"/>
      <c r="F42" s="26"/>
      <c r="G42" s="26"/>
      <c r="H42" s="26"/>
      <c r="I42" s="26"/>
      <c r="J42" s="26"/>
      <c r="K42" s="26"/>
      <c r="L42" s="26"/>
      <c r="M42" s="52"/>
      <c r="N42" s="52"/>
      <c r="O42" s="52"/>
      <c r="P42" s="52"/>
      <c r="Q42" s="27"/>
      <c r="T42" s="6"/>
    </row>
    <row r="43" spans="1:20" ht="74.25" customHeight="1" thickBot="1">
      <c r="A43" s="33"/>
      <c r="B43" s="34" t="s">
        <v>26</v>
      </c>
      <c r="C43" s="35"/>
      <c r="D43" s="35"/>
      <c r="E43" s="36">
        <v>33497</v>
      </c>
      <c r="F43" s="36">
        <v>13908</v>
      </c>
      <c r="G43" s="36">
        <f>+E43+F43</f>
        <v>47405</v>
      </c>
      <c r="H43" s="36">
        <v>0</v>
      </c>
      <c r="I43" s="36">
        <f>+G43</f>
        <v>47405</v>
      </c>
      <c r="J43" s="36"/>
      <c r="K43" s="36">
        <f>I43+J43</f>
        <v>47405</v>
      </c>
      <c r="L43" s="36">
        <v>32093</v>
      </c>
      <c r="M43" s="53">
        <v>0</v>
      </c>
      <c r="N43" s="53">
        <f>+L43</f>
        <v>32093</v>
      </c>
      <c r="O43" s="53"/>
      <c r="P43" s="53">
        <f>N43+O43</f>
        <v>32093</v>
      </c>
      <c r="Q43" s="37">
        <v>31670</v>
      </c>
      <c r="T43" s="6"/>
    </row>
    <row r="44" spans="1:17" s="5" customFormat="1" ht="24.75" customHeight="1" thickBot="1">
      <c r="A44" s="116" t="s">
        <v>18</v>
      </c>
      <c r="B44" s="117"/>
      <c r="C44" s="31"/>
      <c r="D44" s="31"/>
      <c r="E44" s="32">
        <f aca="true" t="shared" si="8" ref="E44:Q44">E29+E18+E40</f>
        <v>91409.6</v>
      </c>
      <c r="F44" s="32">
        <f t="shared" si="8"/>
        <v>13908</v>
      </c>
      <c r="G44" s="32">
        <f t="shared" si="8"/>
        <v>105317.6</v>
      </c>
      <c r="H44" s="32">
        <f t="shared" si="8"/>
        <v>2314</v>
      </c>
      <c r="I44" s="32">
        <f t="shared" si="8"/>
        <v>107631.6</v>
      </c>
      <c r="J44" s="32">
        <f t="shared" si="8"/>
        <v>1286</v>
      </c>
      <c r="K44" s="32">
        <f t="shared" si="8"/>
        <v>108917.6</v>
      </c>
      <c r="L44" s="32">
        <f t="shared" si="8"/>
        <v>47193</v>
      </c>
      <c r="M44" s="32">
        <f t="shared" si="8"/>
        <v>39000</v>
      </c>
      <c r="N44" s="32">
        <f t="shared" si="8"/>
        <v>86193</v>
      </c>
      <c r="O44" s="32">
        <f t="shared" si="8"/>
        <v>12429</v>
      </c>
      <c r="P44" s="32">
        <f t="shared" si="8"/>
        <v>98622</v>
      </c>
      <c r="Q44" s="54">
        <f t="shared" si="8"/>
        <v>39770</v>
      </c>
    </row>
    <row r="45" spans="5:17" ht="18.7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3" ht="18.75">
      <c r="A46" s="107" t="s">
        <v>35</v>
      </c>
      <c r="B46" s="108"/>
      <c r="C46" s="108"/>
    </row>
    <row r="47" spans="1:16" ht="18.75">
      <c r="A47" s="107" t="s">
        <v>36</v>
      </c>
      <c r="B47" s="108"/>
      <c r="C47" s="108"/>
      <c r="K47" s="3" t="s">
        <v>42</v>
      </c>
      <c r="L47" s="10" t="s">
        <v>42</v>
      </c>
      <c r="M47" s="10"/>
      <c r="N47" s="10"/>
      <c r="O47" s="10"/>
      <c r="P47" s="10"/>
    </row>
    <row r="49" spans="1:3" ht="18.75">
      <c r="A49" s="127" t="s">
        <v>33</v>
      </c>
      <c r="B49" s="128"/>
      <c r="C49" s="46"/>
    </row>
    <row r="50" spans="1:12" ht="18.75">
      <c r="A50" s="107" t="s">
        <v>34</v>
      </c>
      <c r="B50" s="108"/>
      <c r="C50" s="108"/>
      <c r="K50" s="3" t="s">
        <v>43</v>
      </c>
      <c r="L50" s="3" t="s">
        <v>43</v>
      </c>
    </row>
  </sheetData>
  <sheetProtection/>
  <mergeCells count="24">
    <mergeCell ref="P14:P16"/>
    <mergeCell ref="L14:L16"/>
    <mergeCell ref="B10:Q10"/>
    <mergeCell ref="Q14:Q16"/>
    <mergeCell ref="A49:B49"/>
    <mergeCell ref="E14:E16"/>
    <mergeCell ref="A46:C46"/>
    <mergeCell ref="A47:C47"/>
    <mergeCell ref="A7:Q7"/>
    <mergeCell ref="A44:B44"/>
    <mergeCell ref="C14:C16"/>
    <mergeCell ref="A14:A16"/>
    <mergeCell ref="B14:B16"/>
    <mergeCell ref="D14:D16"/>
    <mergeCell ref="M14:M16"/>
    <mergeCell ref="O14:O16"/>
    <mergeCell ref="F14:F16"/>
    <mergeCell ref="N14:N16"/>
    <mergeCell ref="A50:C50"/>
    <mergeCell ref="G14:G16"/>
    <mergeCell ref="H14:H16"/>
    <mergeCell ref="I14:I16"/>
    <mergeCell ref="J14:J16"/>
    <mergeCell ref="K14:K1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92"/>
  <sheetViews>
    <sheetView tabSelected="1" zoomScale="70" zoomScaleNormal="70" zoomScaleSheetLayoutView="70" zoomScalePageLayoutView="0" workbookViewId="0" topLeftCell="A19">
      <selection activeCell="K43" sqref="K43"/>
    </sheetView>
  </sheetViews>
  <sheetFormatPr defaultColWidth="9.140625" defaultRowHeight="12.75"/>
  <cols>
    <col min="1" max="1" width="6.00390625" style="60" customWidth="1"/>
    <col min="2" max="2" width="8.7109375" style="60" customWidth="1"/>
    <col min="3" max="3" width="86.421875" style="60" customWidth="1"/>
    <col min="4" max="4" width="13.28125" style="60" customWidth="1"/>
    <col min="5" max="5" width="17.8515625" style="60" customWidth="1"/>
    <col min="6" max="6" width="22.00390625" style="60" customWidth="1"/>
    <col min="7" max="11" width="19.28125" style="60" customWidth="1"/>
    <col min="12" max="12" width="18.140625" style="60" hidden="1" customWidth="1"/>
    <col min="13" max="13" width="22.421875" style="60" hidden="1" customWidth="1"/>
    <col min="14" max="14" width="18.140625" style="60" customWidth="1"/>
    <col min="15" max="16" width="19.28125" style="60" customWidth="1"/>
    <col min="17" max="17" width="17.8515625" style="60" customWidth="1"/>
    <col min="18" max="16384" width="9.140625" style="66" customWidth="1"/>
  </cols>
  <sheetData>
    <row r="2" spans="6:9" ht="18.75">
      <c r="F2" s="102" t="s">
        <v>88</v>
      </c>
      <c r="I2" s="103"/>
    </row>
    <row r="3" spans="6:9" ht="18.75">
      <c r="F3" s="102" t="s">
        <v>20</v>
      </c>
      <c r="I3" s="103"/>
    </row>
    <row r="4" spans="6:9" ht="18.75" customHeight="1">
      <c r="F4" s="129" t="s">
        <v>89</v>
      </c>
      <c r="G4" s="129"/>
      <c r="H4" s="129"/>
      <c r="I4" s="106"/>
    </row>
    <row r="5" spans="6:9" ht="18.75">
      <c r="F5" s="104"/>
      <c r="I5" s="105"/>
    </row>
    <row r="6" spans="6:9" ht="18.75">
      <c r="F6" s="102" t="s">
        <v>87</v>
      </c>
      <c r="I6" s="103"/>
    </row>
    <row r="11" spans="2:17" ht="66" customHeight="1">
      <c r="B11" s="130" t="s">
        <v>86</v>
      </c>
      <c r="C11" s="130"/>
      <c r="D11" s="130"/>
      <c r="E11" s="130"/>
      <c r="F11" s="130"/>
      <c r="G11" s="130"/>
      <c r="H11" s="130"/>
      <c r="I11" s="101"/>
      <c r="J11" s="101"/>
      <c r="K11" s="101"/>
      <c r="L11" s="101"/>
      <c r="M11" s="101"/>
      <c r="N11" s="101"/>
      <c r="O11" s="101"/>
      <c r="P11" s="101"/>
      <c r="Q11" s="101"/>
    </row>
    <row r="12" ht="11.25" customHeight="1"/>
    <row r="13" ht="17.25" customHeight="1"/>
    <row r="14" ht="24.75" customHeight="1" thickBot="1">
      <c r="H14" s="60" t="s">
        <v>85</v>
      </c>
    </row>
    <row r="15" spans="2:8" ht="48" customHeight="1">
      <c r="B15" s="131" t="s">
        <v>0</v>
      </c>
      <c r="C15" s="118" t="s">
        <v>19</v>
      </c>
      <c r="D15" s="118" t="s">
        <v>5</v>
      </c>
      <c r="E15" s="112" t="s">
        <v>6</v>
      </c>
      <c r="F15" s="112" t="s">
        <v>81</v>
      </c>
      <c r="G15" s="112" t="s">
        <v>70</v>
      </c>
      <c r="H15" s="124" t="s">
        <v>83</v>
      </c>
    </row>
    <row r="16" spans="2:8" ht="18" customHeight="1">
      <c r="B16" s="132"/>
      <c r="C16" s="119"/>
      <c r="D16" s="119"/>
      <c r="E16" s="110"/>
      <c r="F16" s="110"/>
      <c r="G16" s="110"/>
      <c r="H16" s="125"/>
    </row>
    <row r="17" spans="2:8" ht="18.75" customHeight="1" thickBot="1">
      <c r="B17" s="133"/>
      <c r="C17" s="120"/>
      <c r="D17" s="120"/>
      <c r="E17" s="111"/>
      <c r="F17" s="111"/>
      <c r="G17" s="111"/>
      <c r="H17" s="126"/>
    </row>
    <row r="18" spans="2:8" ht="18.75" customHeight="1" thickBot="1">
      <c r="B18" s="94" t="s">
        <v>21</v>
      </c>
      <c r="C18" s="43">
        <v>2</v>
      </c>
      <c r="D18" s="43">
        <v>3</v>
      </c>
      <c r="E18" s="44">
        <v>4</v>
      </c>
      <c r="F18" s="43"/>
      <c r="G18" s="43">
        <v>6</v>
      </c>
      <c r="H18" s="95">
        <v>7</v>
      </c>
    </row>
    <row r="19" spans="2:8" ht="18.75" customHeight="1" thickBot="1">
      <c r="B19" s="71">
        <v>1</v>
      </c>
      <c r="C19" s="72" t="s">
        <v>1</v>
      </c>
      <c r="D19" s="73" t="s">
        <v>4</v>
      </c>
      <c r="E19" s="73"/>
      <c r="F19" s="70">
        <f>F20</f>
        <v>1706.457</v>
      </c>
      <c r="G19" s="70">
        <f>G20</f>
        <v>0</v>
      </c>
      <c r="H19" s="96">
        <f>H20</f>
        <v>0</v>
      </c>
    </row>
    <row r="20" spans="2:8" ht="42.75" customHeight="1">
      <c r="B20" s="64" t="s">
        <v>2</v>
      </c>
      <c r="C20" s="97" t="s">
        <v>29</v>
      </c>
      <c r="D20" s="57" t="s">
        <v>4</v>
      </c>
      <c r="E20" s="57" t="s">
        <v>32</v>
      </c>
      <c r="F20" s="74">
        <f>F22</f>
        <v>1706.457</v>
      </c>
      <c r="G20" s="74">
        <f>G22</f>
        <v>0</v>
      </c>
      <c r="H20" s="98">
        <f>H22</f>
        <v>0</v>
      </c>
    </row>
    <row r="21" spans="2:8" ht="18.75" customHeight="1">
      <c r="B21" s="62"/>
      <c r="C21" s="59" t="s">
        <v>3</v>
      </c>
      <c r="D21" s="58"/>
      <c r="E21" s="58"/>
      <c r="F21" s="20"/>
      <c r="G21" s="20"/>
      <c r="H21" s="21"/>
    </row>
    <row r="22" spans="2:8" ht="48.75" customHeight="1" thickBot="1">
      <c r="B22" s="65"/>
      <c r="C22" s="55" t="s">
        <v>71</v>
      </c>
      <c r="D22" s="56"/>
      <c r="E22" s="56"/>
      <c r="F22" s="99">
        <v>1706.457</v>
      </c>
      <c r="G22" s="99">
        <v>0</v>
      </c>
      <c r="H22" s="100">
        <v>0</v>
      </c>
    </row>
    <row r="23" spans="2:8" ht="19.5" thickBot="1">
      <c r="B23" s="71" t="s">
        <v>30</v>
      </c>
      <c r="C23" s="72" t="s">
        <v>7</v>
      </c>
      <c r="D23" s="73" t="s">
        <v>9</v>
      </c>
      <c r="E23" s="73"/>
      <c r="F23" s="70">
        <f>F24</f>
        <v>168137.431</v>
      </c>
      <c r="G23" s="70">
        <f>G24</f>
        <v>0</v>
      </c>
      <c r="H23" s="96">
        <f>H24</f>
        <v>0</v>
      </c>
    </row>
    <row r="24" spans="2:8" ht="29.25" customHeight="1">
      <c r="B24" s="67" t="s">
        <v>64</v>
      </c>
      <c r="C24" s="68" t="s">
        <v>8</v>
      </c>
      <c r="D24" s="69" t="s">
        <v>9</v>
      </c>
      <c r="E24" s="69" t="s">
        <v>10</v>
      </c>
      <c r="F24" s="99">
        <f>F28</f>
        <v>168137.431</v>
      </c>
      <c r="G24" s="99">
        <f>G28</f>
        <v>0</v>
      </c>
      <c r="H24" s="100">
        <f>H28</f>
        <v>0</v>
      </c>
    </row>
    <row r="25" spans="2:8" ht="19.5" customHeight="1">
      <c r="B25" s="62"/>
      <c r="C25" s="59" t="s">
        <v>3</v>
      </c>
      <c r="D25" s="58"/>
      <c r="E25" s="58"/>
      <c r="F25" s="99"/>
      <c r="G25" s="99"/>
      <c r="H25" s="100"/>
    </row>
    <row r="26" spans="2:8" ht="48.75" customHeight="1" hidden="1">
      <c r="B26" s="65"/>
      <c r="C26" s="55" t="s">
        <v>72</v>
      </c>
      <c r="D26" s="56"/>
      <c r="E26" s="56"/>
      <c r="F26" s="99"/>
      <c r="G26" s="99"/>
      <c r="H26" s="100"/>
    </row>
    <row r="27" spans="2:8" ht="48.75" customHeight="1" hidden="1">
      <c r="B27" s="65"/>
      <c r="C27" s="55" t="s">
        <v>66</v>
      </c>
      <c r="D27" s="56"/>
      <c r="E27" s="56"/>
      <c r="F27" s="99"/>
      <c r="G27" s="99"/>
      <c r="H27" s="100"/>
    </row>
    <row r="28" spans="2:8" ht="48.75" customHeight="1" thickBot="1">
      <c r="B28" s="65"/>
      <c r="C28" s="55" t="s">
        <v>82</v>
      </c>
      <c r="D28" s="56"/>
      <c r="E28" s="56"/>
      <c r="F28" s="99">
        <f>167116.431+1021</f>
        <v>168137.431</v>
      </c>
      <c r="G28" s="99"/>
      <c r="H28" s="100"/>
    </row>
    <row r="29" spans="2:8" ht="18.75" customHeight="1" thickBot="1">
      <c r="B29" s="71" t="s">
        <v>13</v>
      </c>
      <c r="C29" s="72" t="s">
        <v>14</v>
      </c>
      <c r="D29" s="73" t="s">
        <v>16</v>
      </c>
      <c r="E29" s="73"/>
      <c r="F29" s="70">
        <f>F30</f>
        <v>80638.7</v>
      </c>
      <c r="G29" s="70">
        <f>G30</f>
        <v>61439.00000000001</v>
      </c>
      <c r="H29" s="96">
        <f>H30</f>
        <v>46079.3</v>
      </c>
    </row>
    <row r="30" spans="2:8" ht="18.75">
      <c r="B30" s="64" t="s">
        <v>65</v>
      </c>
      <c r="C30" s="97" t="s">
        <v>15</v>
      </c>
      <c r="D30" s="57" t="s">
        <v>16</v>
      </c>
      <c r="E30" s="57" t="s">
        <v>4</v>
      </c>
      <c r="F30" s="74">
        <f>F32</f>
        <v>80638.7</v>
      </c>
      <c r="G30" s="74">
        <f>G32</f>
        <v>61439.00000000001</v>
      </c>
      <c r="H30" s="98">
        <f>H32</f>
        <v>46079.3</v>
      </c>
    </row>
    <row r="31" spans="2:8" ht="23.25" customHeight="1">
      <c r="B31" s="62"/>
      <c r="C31" s="59" t="s">
        <v>3</v>
      </c>
      <c r="D31" s="58"/>
      <c r="E31" s="58"/>
      <c r="F31" s="20"/>
      <c r="G31" s="20"/>
      <c r="H31" s="21"/>
    </row>
    <row r="32" spans="2:8" ht="88.5" customHeight="1" thickBot="1">
      <c r="B32" s="65"/>
      <c r="C32" s="55" t="s">
        <v>26</v>
      </c>
      <c r="D32" s="56"/>
      <c r="E32" s="56"/>
      <c r="F32" s="99">
        <v>80638.7</v>
      </c>
      <c r="G32" s="99">
        <v>61439.00000000001</v>
      </c>
      <c r="H32" s="100">
        <v>46079.3</v>
      </c>
    </row>
    <row r="33" spans="2:8" ht="23.25" customHeight="1" thickBot="1">
      <c r="B33" s="71" t="s">
        <v>79</v>
      </c>
      <c r="C33" s="72" t="s">
        <v>67</v>
      </c>
      <c r="D33" s="73" t="s">
        <v>68</v>
      </c>
      <c r="E33" s="73"/>
      <c r="F33" s="70">
        <f>F34</f>
        <v>316095.6</v>
      </c>
      <c r="G33" s="70">
        <f>G34</f>
        <v>0</v>
      </c>
      <c r="H33" s="96">
        <f>H34</f>
        <v>0</v>
      </c>
    </row>
    <row r="34" spans="2:8" ht="18.75">
      <c r="B34" s="64" t="s">
        <v>80</v>
      </c>
      <c r="C34" s="97" t="s">
        <v>69</v>
      </c>
      <c r="D34" s="57" t="s">
        <v>68</v>
      </c>
      <c r="E34" s="57" t="s">
        <v>12</v>
      </c>
      <c r="F34" s="74">
        <f>F36</f>
        <v>316095.6</v>
      </c>
      <c r="G34" s="74">
        <f>G36</f>
        <v>0</v>
      </c>
      <c r="H34" s="98">
        <f>H36</f>
        <v>0</v>
      </c>
    </row>
    <row r="35" spans="2:8" ht="18.75">
      <c r="B35" s="65"/>
      <c r="C35" s="55" t="s">
        <v>3</v>
      </c>
      <c r="D35" s="56"/>
      <c r="E35" s="56"/>
      <c r="F35" s="20"/>
      <c r="G35" s="20"/>
      <c r="H35" s="21"/>
    </row>
    <row r="36" spans="2:8" ht="68.25" customHeight="1" thickBot="1">
      <c r="B36" s="65"/>
      <c r="C36" s="59" t="s">
        <v>84</v>
      </c>
      <c r="D36" s="56"/>
      <c r="E36" s="56"/>
      <c r="F36" s="99">
        <v>316095.6</v>
      </c>
      <c r="G36" s="99">
        <v>0</v>
      </c>
      <c r="H36" s="100">
        <v>0</v>
      </c>
    </row>
    <row r="37" spans="2:8" ht="28.5" customHeight="1" thickBot="1">
      <c r="B37" s="136" t="s">
        <v>18</v>
      </c>
      <c r="C37" s="137"/>
      <c r="D37" s="93"/>
      <c r="E37" s="93"/>
      <c r="F37" s="70">
        <f>F19+F29+F33+F23</f>
        <v>566578.188</v>
      </c>
      <c r="G37" s="70">
        <f>G19+G29+G33</f>
        <v>61439.00000000001</v>
      </c>
      <c r="H37" s="96">
        <f>H19+H29+H33</f>
        <v>46079.3</v>
      </c>
    </row>
    <row r="38" spans="2:8" ht="11.25" customHeight="1">
      <c r="B38" s="77"/>
      <c r="C38" s="77"/>
      <c r="D38" s="78"/>
      <c r="E38" s="78"/>
      <c r="F38" s="85"/>
      <c r="G38" s="85"/>
      <c r="H38" s="85"/>
    </row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8.75">
      <c r="Q82" s="61"/>
    </row>
    <row r="83" ht="18.75" hidden="1"/>
    <row r="84" spans="12:163" ht="18.75" hidden="1">
      <c r="L84" s="66"/>
      <c r="M84" s="66"/>
      <c r="N84" s="66"/>
      <c r="Q84" s="66"/>
      <c r="FF84" s="60"/>
      <c r="FG84" s="60"/>
    </row>
    <row r="85" spans="1:163" ht="26.25" customHeight="1" hidden="1">
      <c r="A85" s="135" t="s">
        <v>73</v>
      </c>
      <c r="B85" s="135"/>
      <c r="C85" s="75"/>
      <c r="D85" s="75"/>
      <c r="E85" s="75"/>
      <c r="F85" s="75"/>
      <c r="G85" s="75"/>
      <c r="H85" s="75"/>
      <c r="I85" s="75"/>
      <c r="J85" s="75"/>
      <c r="K85" s="81"/>
      <c r="L85" s="75"/>
      <c r="M85" s="75"/>
      <c r="N85" s="75"/>
      <c r="O85" s="75"/>
      <c r="P85" s="81"/>
      <c r="Q85" s="75"/>
      <c r="FF85" s="60"/>
      <c r="FG85" s="60"/>
    </row>
    <row r="86" spans="1:163" ht="20.25" hidden="1">
      <c r="A86" s="75" t="s">
        <v>74</v>
      </c>
      <c r="B86" s="79"/>
      <c r="F86" s="86"/>
      <c r="G86" s="87"/>
      <c r="H86" s="76" t="s">
        <v>75</v>
      </c>
      <c r="I86" s="134"/>
      <c r="J86" s="134"/>
      <c r="K86" s="90"/>
      <c r="L86" s="75"/>
      <c r="M86" s="75"/>
      <c r="N86" s="76"/>
      <c r="O86" s="76"/>
      <c r="P86" s="81"/>
      <c r="Q86" s="75"/>
      <c r="FF86" s="60"/>
      <c r="FG86" s="60"/>
    </row>
    <row r="87" spans="6:163" ht="11.25" customHeight="1" hidden="1">
      <c r="F87" s="19"/>
      <c r="H87" s="19"/>
      <c r="K87" s="66"/>
      <c r="N87" s="19"/>
      <c r="O87" s="19"/>
      <c r="FF87" s="60"/>
      <c r="FG87" s="60"/>
    </row>
    <row r="88" spans="6:163" ht="18.75" hidden="1">
      <c r="F88" s="19"/>
      <c r="H88" s="19"/>
      <c r="K88" s="66"/>
      <c r="N88" s="19"/>
      <c r="O88" s="19"/>
      <c r="FF88" s="60"/>
      <c r="FG88" s="60"/>
    </row>
    <row r="89" spans="1:163" ht="20.25" hidden="1">
      <c r="A89" s="82" t="s">
        <v>76</v>
      </c>
      <c r="B89" s="63"/>
      <c r="K89" s="66"/>
      <c r="FF89" s="60"/>
      <c r="FG89" s="60"/>
    </row>
    <row r="90" spans="1:163" ht="20.25" hidden="1">
      <c r="A90" s="81" t="s">
        <v>77</v>
      </c>
      <c r="F90" s="88"/>
      <c r="G90" s="89"/>
      <c r="H90" s="83" t="s">
        <v>78</v>
      </c>
      <c r="I90" s="134"/>
      <c r="J90" s="134"/>
      <c r="K90" s="90"/>
      <c r="L90" s="84"/>
      <c r="M90" s="84"/>
      <c r="N90" s="83"/>
      <c r="O90" s="83"/>
      <c r="P90" s="84"/>
      <c r="Q90" s="84"/>
      <c r="FF90" s="60"/>
      <c r="FG90" s="60"/>
    </row>
    <row r="91" spans="1:163" ht="22.5" hidden="1">
      <c r="A91" s="77"/>
      <c r="B91" s="77"/>
      <c r="C91" s="78"/>
      <c r="D91" s="78"/>
      <c r="E91" s="78"/>
      <c r="F91" s="85"/>
      <c r="G91" s="85"/>
      <c r="H91" s="85"/>
      <c r="I91" s="85"/>
      <c r="J91" s="85"/>
      <c r="K91" s="91"/>
      <c r="L91" s="75"/>
      <c r="M91" s="75"/>
      <c r="N91" s="75"/>
      <c r="O91" s="85"/>
      <c r="P91" s="85"/>
      <c r="Q91" s="75"/>
      <c r="FF91" s="60"/>
      <c r="FG91" s="60"/>
    </row>
    <row r="92" spans="5:17" ht="18.75" hidden="1">
      <c r="E92" s="80"/>
      <c r="F92" s="80"/>
      <c r="G92" s="80"/>
      <c r="H92" s="80"/>
      <c r="I92" s="80"/>
      <c r="J92" s="80"/>
      <c r="K92" s="92"/>
      <c r="L92" s="80"/>
      <c r="M92" s="80"/>
      <c r="N92" s="80"/>
      <c r="O92" s="80"/>
      <c r="P92" s="80"/>
      <c r="Q92" s="80"/>
    </row>
    <row r="93" ht="18.75" hidden="1"/>
    <row r="94" ht="18.75" hidden="1"/>
    <row r="95" ht="18.75" hidden="1"/>
  </sheetData>
  <sheetProtection/>
  <mergeCells count="13">
    <mergeCell ref="I90:J90"/>
    <mergeCell ref="A85:B85"/>
    <mergeCell ref="I86:J86"/>
    <mergeCell ref="B37:C37"/>
    <mergeCell ref="F4:H4"/>
    <mergeCell ref="B11:H11"/>
    <mergeCell ref="B15:B17"/>
    <mergeCell ref="C15:C17"/>
    <mergeCell ref="D15:D17"/>
    <mergeCell ref="E15:E17"/>
    <mergeCell ref="F15:F17"/>
    <mergeCell ref="G15:G17"/>
    <mergeCell ref="H15:H17"/>
  </mergeCells>
  <printOptions horizontalCentered="1"/>
  <pageMargins left="1.0236220472440944" right="0.4724409448818898" top="0.7874015748031497" bottom="0.787401574803149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Чупрова Галина</cp:lastModifiedBy>
  <cp:lastPrinted>2024-01-17T08:21:47Z</cp:lastPrinted>
  <dcterms:created xsi:type="dcterms:W3CDTF">1996-10-08T23:32:33Z</dcterms:created>
  <dcterms:modified xsi:type="dcterms:W3CDTF">2024-01-17T15:01:11Z</dcterms:modified>
  <cp:category/>
  <cp:version/>
  <cp:contentType/>
  <cp:contentStatus/>
</cp:coreProperties>
</file>