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лист" sheetId="1" r:id="rId1"/>
  </sheets>
  <definedNames>
    <definedName name="_xlnm.Print_Titles" localSheetId="0">'лист'!$12:$13</definedName>
    <definedName name="_xlnm.Print_Area" localSheetId="0">'лист'!$A$1:$P$46</definedName>
  </definedNames>
  <calcPr fullCalcOnLoad="1"/>
</workbook>
</file>

<file path=xl/sharedStrings.xml><?xml version="1.0" encoding="utf-8"?>
<sst xmlns="http://schemas.openxmlformats.org/spreadsheetml/2006/main" count="103" uniqueCount="89">
  <si>
    <t>№ пункта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</si>
  <si>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</si>
  <si>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</si>
  <si>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</si>
  <si>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</si>
  <si>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</si>
  <si>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</si>
  <si>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</si>
  <si>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</si>
  <si>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</si>
  <si>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</si>
  <si>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>к Решению Петрозаводского городского Совета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</si>
  <si>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</si>
  <si>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</si>
  <si>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</si>
  <si>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</si>
  <si>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</si>
  <si>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Приложение № 4</t>
  </si>
  <si>
    <t>10.</t>
  </si>
  <si>
    <t>Субвенция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</si>
  <si>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11.</t>
  </si>
  <si>
    <t>Субсидия на организацию адресной социальной помощи малоимущим семьям, имеющим детей</t>
  </si>
  <si>
    <t>12.</t>
  </si>
  <si>
    <t>13.</t>
  </si>
  <si>
    <t>15.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</si>
  <si>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лиц из числа детей-сирот и детей, оставшихся без попечения родителей, а также лиц, потерявших в период обучения обоих родителей или единственного родителя",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</si>
  <si>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14.</t>
  </si>
  <si>
    <t>16.</t>
  </si>
  <si>
    <t>17.</t>
  </si>
  <si>
    <t>18.</t>
  </si>
  <si>
    <r>
      <t>от</t>
    </r>
    <r>
      <rPr>
        <u val="single"/>
        <sz val="14"/>
        <rFont val="Times New Roman Cyr"/>
        <family val="0"/>
      </rPr>
      <t xml:space="preserve">  ___________ г.</t>
    </r>
    <r>
      <rPr>
        <sz val="14"/>
        <rFont val="Times New Roman Cyr"/>
        <family val="0"/>
      </rPr>
      <t xml:space="preserve">  №</t>
    </r>
    <r>
      <rPr>
        <u val="single"/>
        <sz val="14"/>
        <rFont val="Times New Roman Cyr"/>
        <family val="0"/>
      </rPr>
      <t xml:space="preserve">  ___________</t>
    </r>
  </si>
  <si>
    <t>Субвенция на осуществление отдельных государственных полномочий Республики Карелия по организации мероприятий при осуществлении деятельности по обращению с животными без владельцев</t>
  </si>
  <si>
    <t>Наименование (в редакции Закона РК от 19.12.2019 № 2440-ЗРК)</t>
  </si>
  <si>
    <t xml:space="preserve">Наименование </t>
  </si>
  <si>
    <t>Единая субвенция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</si>
  <si>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</si>
  <si>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Субсидия на реализацию мероприятий государственной программы Республики Карелия "Совершенствование социальной защиты граждан" (в целях организации адресной социальной помощи малоимущим семьям, имеющим детей)</t>
  </si>
  <si>
    <t>(тыс.руб.)</t>
  </si>
  <si>
    <t>Субсидия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</si>
  <si>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19.</t>
  </si>
  <si>
    <t>20.</t>
  </si>
  <si>
    <t>21.</t>
  </si>
  <si>
    <t>22.</t>
  </si>
  <si>
    <t>Субсидия на реализацию мероприятий по формированию современной городской среды</t>
  </si>
  <si>
    <t>Субсидия на реализацию мероприятий государственной программы Республики Карелия "Развитие образования" (в целях компенсации малообеспеченным гражданам, имеющим детей, обладающих правом на получение дошкольного образования, и не получившим направление в дошкольные образовательные организации; 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стандартами); обеспечения надлежащих условий для обучения и пребывания детей и повышения энергетической эффективности в мунициальных образовательных организациях; комплексной локализации учреждений социальной сферы)</t>
  </si>
  <si>
    <t>2.1.</t>
  </si>
  <si>
    <t>2.2.</t>
  </si>
  <si>
    <t>Субсидия на реализацию мероприятий в рамках федеральной целевой программы "Увековечение памяти погибших при защите Отечества на 2019-2024 годы"</t>
  </si>
  <si>
    <t>Субсидия на реализацию отдельных мероприятий по социально-экономическому развитию столицы Республики Карелия</t>
  </si>
  <si>
    <t>23.</t>
  </si>
  <si>
    <t>Субсидия на реализацию мероприятий по модернизации школьных систем образования</t>
  </si>
  <si>
    <t>Субсидия на обеспечение жильем молодых семей</t>
  </si>
  <si>
    <t>Субсидия на реализацию мероприятий государственной программы Республики Карелия "Совершенствование социальной защиты граждан" (в целях оказания адресной социальной помощи отдельным категориям граждан)</t>
  </si>
  <si>
    <t>Субсидия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</si>
  <si>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Субсидия на реализацию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</si>
  <si>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Субсидия на реализацию мероприятий по государственной поддержке организаций, входящих в систему спортивной подготовки</t>
  </si>
  <si>
    <t>Иной межбюджетный трансферт на мероприятия по финансовому обеспечению дорожной деятельности в муниципальных образованиях (в целях выполнения мероприятий, направленных на обеспечение безопасности дорожного движения)</t>
  </si>
  <si>
    <t>Иной межбюджетный трансферт на реализацию мероприятий по ежемесячному денежному вознаграждению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</si>
  <si>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Приложение № 3</t>
  </si>
  <si>
    <t>Направлено в МФ РК 23.10.2023</t>
  </si>
  <si>
    <t>Изменения</t>
  </si>
  <si>
    <t>Субсидия на организацию отдыха детей в каникулярное время</t>
  </si>
  <si>
    <t>Субсидия на реализацию мероприятий по обеспечению надлежащих условий для обучения и пребывания детей в муниципальных образовательных организациях</t>
  </si>
  <si>
    <t>Субсидия на реализацию мероприятий государственной программы Республики Карелия "Развитие образования" (в целях частичной компенсации расходов на оплату труда работников бюджетной сферы)</t>
  </si>
  <si>
    <t>Субсидия на реализацию мероприятий государственной программы Республики Карелия "Развитие культуры" (в целях частичной компенсации расходов на оплату труда работников бюджетной сферы)</t>
  </si>
  <si>
    <t>Cубсидия на мероприятия по снижению ограничений в использовании земельных участков для реализации инвестиционных проектов</t>
  </si>
  <si>
    <t>24.</t>
  </si>
  <si>
    <r>
      <t xml:space="preserve">Субсидия на реализацию мероприятий по созданию и модернизации объектов спортивной инфраструктуры региональной (муниципальной) собственности для занятий физической культурой и спортом (строительство спортивного комплекса в пойме реки Неглинка в районе зданий № 12 по ул. Крупской и № 8 по ул. Красной в г. Петрозаводске - II этап, </t>
    </r>
    <r>
      <rPr>
        <sz val="14"/>
        <rFont val="Times New Roman"/>
        <family val="1"/>
      </rPr>
      <t>Республика Карелия</t>
    </r>
    <r>
      <rPr>
        <sz val="14"/>
        <color indexed="8"/>
        <rFont val="Times New Roman"/>
        <family val="1"/>
      </rPr>
      <t>)</t>
    </r>
  </si>
  <si>
    <t>Cубсидия на реализацию мероприятий государственной программы Республики Карелия "Развитие транспортной системы" (в целях разработки проектной документации на строительство и реконструкцию автомобильных дорог общего пользования местного значения и искусственных сооружений на них)</t>
  </si>
  <si>
    <t>I чтение</t>
  </si>
  <si>
    <t>Утверждено Решением ПгС от 18.01.2024 №29/24-367</t>
  </si>
  <si>
    <t>25.</t>
  </si>
  <si>
    <t>Иной межбюджетный трансферт на мероприятия по финансовому обеспечению дорожной деятельности в муниципальных образованиях (в целях выполнения работ по ремонту автомобильных дорог общего пользования местного значения)</t>
  </si>
  <si>
    <t>Приложение № 2</t>
  </si>
  <si>
    <t>26.</t>
  </si>
  <si>
    <t>27.</t>
  </si>
  <si>
    <t>Иной межбюджетный трансферт на мероприятия по ремонту объектов, сетей водоснабжения и водоотведения</t>
  </si>
  <si>
    <t>Утверждено Решением ПГС от 16.02.2024 № 29/25-377</t>
  </si>
  <si>
    <t>28.</t>
  </si>
  <si>
    <t>Включено в проект решения на очередную сессию ПГС 20.03.2024</t>
  </si>
  <si>
    <t>Субсидия на реализацию мероприятий государственной программы Республики Карелия "Развитие транспортной системы" (в целях проектирования, капитального ремонта, ремонта и содержания автомобильных дорог общего пользования местного значения и искусственных сооружений на них)</t>
  </si>
  <si>
    <t>Поправка</t>
  </si>
  <si>
    <t>29.</t>
  </si>
  <si>
    <t>30.</t>
  </si>
  <si>
    <t>Субсидия на реализацию мероприятий по переселению граждан из аварийного жилищного фонда, софинансируемых за счет средств публично-правовой компании "Фонд развития территорий"</t>
  </si>
  <si>
    <t>Субсидия на обеспечение мероприятий по переселению граждан из аварийного жилищного фонда</t>
  </si>
  <si>
    <t>Сумма</t>
  </si>
  <si>
    <t xml:space="preserve">Межбюджетные трансферты, получаемые из бюджета Республики Карелия в 2024 году </t>
  </si>
  <si>
    <t>от 20 марта 2024 г. № 29/26-381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</si>
</sst>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"/>
    <numFmt numFmtId="180" formatCode="0.00000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_ ;[Red]\-#,##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u val="single"/>
      <sz val="14"/>
      <name val="Times New Roman Cyr"/>
      <family val="0"/>
    </font>
    <font>
      <sz val="14"/>
      <color indexed="8"/>
      <name val="Times New Roman"/>
      <family val="1"/>
    </font>
    <font>
      <b/>
      <sz val="12"/>
      <name val="Times New Roman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left" wrapText="1"/>
    </xf>
    <xf numFmtId="4" fontId="9" fillId="0" borderId="18" xfId="0" applyNumberFormat="1" applyFont="1" applyFill="1" applyBorder="1" applyAlignment="1">
      <alignment horizontal="left" wrapText="1"/>
    </xf>
    <xf numFmtId="1" fontId="9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/>
    </xf>
    <xf numFmtId="4" fontId="9" fillId="0" borderId="0" xfId="0" applyNumberFormat="1" applyFont="1" applyFill="1" applyBorder="1" applyAlignment="1">
      <alignment horizontal="left" vertical="center" wrapText="1"/>
    </xf>
    <xf numFmtId="2" fontId="9" fillId="0" borderId="19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174" fontId="9" fillId="0" borderId="21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 vertical="top"/>
    </xf>
    <xf numFmtId="4" fontId="9" fillId="0" borderId="20" xfId="0" applyNumberFormat="1" applyFont="1" applyFill="1" applyBorder="1" applyAlignment="1">
      <alignment horizontal="left" vertical="center" wrapText="1"/>
    </xf>
    <xf numFmtId="174" fontId="8" fillId="0" borderId="23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" fontId="9" fillId="0" borderId="26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74" fontId="9" fillId="0" borderId="27" xfId="0" applyNumberFormat="1" applyFont="1" applyFill="1" applyBorder="1" applyAlignment="1">
      <alignment horizontal="center"/>
    </xf>
    <xf numFmtId="174" fontId="8" fillId="0" borderId="28" xfId="0" applyNumberFormat="1" applyFont="1" applyFill="1" applyBorder="1" applyAlignment="1">
      <alignment horizontal="center" vertical="center"/>
    </xf>
    <xf numFmtId="174" fontId="9" fillId="0" borderId="29" xfId="0" applyNumberFormat="1" applyFont="1" applyFill="1" applyBorder="1" applyAlignment="1">
      <alignment horizontal="center"/>
    </xf>
    <xf numFmtId="174" fontId="9" fillId="0" borderId="30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183" fontId="9" fillId="0" borderId="20" xfId="0" applyNumberFormat="1" applyFont="1" applyFill="1" applyBorder="1" applyAlignment="1">
      <alignment horizontal="center"/>
    </xf>
    <xf numFmtId="183" fontId="9" fillId="0" borderId="20" xfId="0" applyNumberFormat="1" applyFont="1" applyFill="1" applyBorder="1" applyAlignment="1">
      <alignment horizontal="center"/>
    </xf>
    <xf numFmtId="174" fontId="9" fillId="0" borderId="2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174" fontId="9" fillId="0" borderId="31" xfId="0" applyNumberFormat="1" applyFont="1" applyFill="1" applyBorder="1" applyAlignment="1">
      <alignment horizontal="center"/>
    </xf>
    <xf numFmtId="174" fontId="9" fillId="0" borderId="28" xfId="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1" fontId="9" fillId="0" borderId="33" xfId="0" applyNumberFormat="1" applyFont="1" applyFill="1" applyBorder="1" applyAlignment="1">
      <alignment horizontal="center" vertical="top"/>
    </xf>
    <xf numFmtId="174" fontId="9" fillId="0" borderId="34" xfId="0" applyNumberFormat="1" applyFont="1" applyFill="1" applyBorder="1" applyAlignment="1">
      <alignment horizontal="center"/>
    </xf>
    <xf numFmtId="174" fontId="9" fillId="0" borderId="35" xfId="0" applyNumberFormat="1" applyFont="1" applyFill="1" applyBorder="1" applyAlignment="1">
      <alignment horizontal="center"/>
    </xf>
    <xf numFmtId="174" fontId="9" fillId="0" borderId="36" xfId="0" applyNumberFormat="1" applyFont="1" applyFill="1" applyBorder="1" applyAlignment="1">
      <alignment horizontal="center"/>
    </xf>
    <xf numFmtId="174" fontId="9" fillId="0" borderId="37" xfId="0" applyNumberFormat="1" applyFont="1" applyFill="1" applyBorder="1" applyAlignment="1">
      <alignment horizontal="center"/>
    </xf>
    <xf numFmtId="174" fontId="8" fillId="0" borderId="36" xfId="0" applyNumberFormat="1" applyFont="1" applyFill="1" applyBorder="1" applyAlignment="1">
      <alignment horizontal="center" vertical="center"/>
    </xf>
    <xf numFmtId="174" fontId="9" fillId="0" borderId="23" xfId="0" applyNumberFormat="1" applyFont="1" applyFill="1" applyBorder="1" applyAlignment="1">
      <alignment horizontal="center"/>
    </xf>
    <xf numFmtId="183" fontId="9" fillId="0" borderId="35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 wrapText="1"/>
    </xf>
    <xf numFmtId="174" fontId="9" fillId="0" borderId="23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top"/>
    </xf>
    <xf numFmtId="174" fontId="9" fillId="0" borderId="40" xfId="0" applyNumberFormat="1" applyFont="1" applyFill="1" applyBorder="1" applyAlignment="1">
      <alignment horizontal="center"/>
    </xf>
    <xf numFmtId="174" fontId="9" fillId="0" borderId="41" xfId="0" applyNumberFormat="1" applyFont="1" applyFill="1" applyBorder="1" applyAlignment="1">
      <alignment horizontal="center"/>
    </xf>
    <xf numFmtId="183" fontId="9" fillId="0" borderId="41" xfId="0" applyNumberFormat="1" applyFont="1" applyFill="1" applyBorder="1" applyAlignment="1">
      <alignment horizontal="center"/>
    </xf>
    <xf numFmtId="174" fontId="9" fillId="0" borderId="42" xfId="0" applyNumberFormat="1" applyFont="1" applyFill="1" applyBorder="1" applyAlignment="1">
      <alignment horizontal="center"/>
    </xf>
    <xf numFmtId="174" fontId="9" fillId="0" borderId="43" xfId="0" applyNumberFormat="1" applyFont="1" applyFill="1" applyBorder="1" applyAlignment="1">
      <alignment horizontal="center"/>
    </xf>
    <xf numFmtId="174" fontId="8" fillId="0" borderId="4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178" fontId="9" fillId="0" borderId="0" xfId="0" applyNumberFormat="1" applyFont="1" applyFill="1" applyAlignment="1">
      <alignment horizontal="center"/>
    </xf>
    <xf numFmtId="174" fontId="9" fillId="0" borderId="44" xfId="0" applyNumberFormat="1" applyFont="1" applyFill="1" applyBorder="1" applyAlignment="1">
      <alignment horizontal="center"/>
    </xf>
    <xf numFmtId="174" fontId="9" fillId="0" borderId="45" xfId="0" applyNumberFormat="1" applyFont="1" applyFill="1" applyBorder="1" applyAlignment="1">
      <alignment horizontal="center"/>
    </xf>
    <xf numFmtId="174" fontId="9" fillId="0" borderId="46" xfId="0" applyNumberFormat="1" applyFont="1" applyFill="1" applyBorder="1" applyAlignment="1">
      <alignment horizontal="center"/>
    </xf>
    <xf numFmtId="174" fontId="9" fillId="0" borderId="46" xfId="0" applyNumberFormat="1" applyFont="1" applyFill="1" applyBorder="1" applyAlignment="1">
      <alignment horizontal="center"/>
    </xf>
    <xf numFmtId="174" fontId="9" fillId="0" borderId="47" xfId="0" applyNumberFormat="1" applyFont="1" applyFill="1" applyBorder="1" applyAlignment="1">
      <alignment horizontal="center"/>
    </xf>
    <xf numFmtId="174" fontId="9" fillId="0" borderId="18" xfId="0" applyNumberFormat="1" applyFont="1" applyFill="1" applyBorder="1" applyAlignment="1">
      <alignment horizontal="center"/>
    </xf>
    <xf numFmtId="174" fontId="9" fillId="0" borderId="48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2" fontId="9" fillId="0" borderId="49" xfId="0" applyNumberFormat="1" applyFont="1" applyFill="1" applyBorder="1" applyAlignment="1">
      <alignment horizontal="center"/>
    </xf>
    <xf numFmtId="174" fontId="9" fillId="0" borderId="47" xfId="0" applyNumberFormat="1" applyFont="1" applyFill="1" applyBorder="1" applyAlignment="1">
      <alignment horizontal="center"/>
    </xf>
    <xf numFmtId="2" fontId="9" fillId="0" borderId="35" xfId="0" applyNumberFormat="1" applyFont="1" applyFill="1" applyBorder="1" applyAlignment="1">
      <alignment horizontal="center"/>
    </xf>
    <xf numFmtId="0" fontId="12" fillId="0" borderId="35" xfId="0" applyNumberFormat="1" applyFont="1" applyFill="1" applyBorder="1" applyAlignment="1">
      <alignment horizontal="left" wrapText="1"/>
    </xf>
    <xf numFmtId="0" fontId="12" fillId="0" borderId="41" xfId="0" applyNumberFormat="1" applyFont="1" applyFill="1" applyBorder="1" applyAlignment="1">
      <alignment horizontal="left" wrapText="1"/>
    </xf>
    <xf numFmtId="0" fontId="12" fillId="0" borderId="50" xfId="0" applyNumberFormat="1" applyFont="1" applyFill="1" applyBorder="1" applyAlignment="1">
      <alignment horizontal="left" wrapText="1"/>
    </xf>
    <xf numFmtId="0" fontId="12" fillId="0" borderId="51" xfId="0" applyNumberFormat="1" applyFont="1" applyFill="1" applyBorder="1" applyAlignment="1">
      <alignment horizontal="left" wrapText="1"/>
    </xf>
    <xf numFmtId="49" fontId="9" fillId="0" borderId="33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left" wrapText="1"/>
    </xf>
    <xf numFmtId="4" fontId="9" fillId="0" borderId="35" xfId="0" applyNumberFormat="1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left" wrapText="1"/>
    </xf>
    <xf numFmtId="0" fontId="12" fillId="0" borderId="17" xfId="0" applyNumberFormat="1" applyFont="1" applyFill="1" applyBorder="1" applyAlignment="1">
      <alignment horizontal="left" wrapText="1"/>
    </xf>
    <xf numFmtId="0" fontId="12" fillId="0" borderId="18" xfId="0" applyNumberFormat="1" applyFont="1" applyFill="1" applyBorder="1" applyAlignment="1">
      <alignment horizontal="left" wrapText="1"/>
    </xf>
    <xf numFmtId="4" fontId="9" fillId="0" borderId="41" xfId="0" applyNumberFormat="1" applyFont="1" applyFill="1" applyBorder="1" applyAlignment="1">
      <alignment horizontal="left" wrapText="1"/>
    </xf>
    <xf numFmtId="49" fontId="9" fillId="0" borderId="3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left" wrapText="1"/>
    </xf>
    <xf numFmtId="4" fontId="9" fillId="0" borderId="18" xfId="0" applyNumberFormat="1" applyFont="1" applyFill="1" applyBorder="1" applyAlignment="1">
      <alignment horizontal="left" wrapText="1"/>
    </xf>
    <xf numFmtId="49" fontId="8" fillId="0" borderId="53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4" fontId="8" fillId="0" borderId="54" xfId="0" applyNumberFormat="1" applyFont="1" applyFill="1" applyBorder="1" applyAlignment="1">
      <alignment horizontal="center" vertical="center" wrapText="1"/>
    </xf>
    <xf numFmtId="4" fontId="8" fillId="0" borderId="52" xfId="0" applyNumberFormat="1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horizontal="center" vertical="center" wrapText="1"/>
    </xf>
    <xf numFmtId="4" fontId="9" fillId="0" borderId="34" xfId="0" applyNumberFormat="1" applyFont="1" applyFill="1" applyBorder="1" applyAlignment="1">
      <alignment horizontal="left" wrapText="1"/>
    </xf>
    <xf numFmtId="4" fontId="9" fillId="0" borderId="55" xfId="0" applyNumberFormat="1" applyFont="1" applyFill="1" applyBorder="1" applyAlignment="1">
      <alignment horizontal="left" wrapText="1"/>
    </xf>
    <xf numFmtId="0" fontId="12" fillId="0" borderId="45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left" wrapText="1"/>
    </xf>
    <xf numFmtId="0" fontId="12" fillId="0" borderId="47" xfId="0" applyNumberFormat="1" applyFont="1" applyFill="1" applyBorder="1" applyAlignment="1">
      <alignment horizontal="left" wrapText="1"/>
    </xf>
    <xf numFmtId="0" fontId="12" fillId="0" borderId="20" xfId="0" applyNumberFormat="1" applyFont="1" applyFill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view="pageBreakPreview" zoomScale="70" zoomScaleNormal="70" zoomScaleSheetLayoutView="70" zoomScalePageLayoutView="0" workbookViewId="0" topLeftCell="A1">
      <pane xSplit="3" ySplit="13" topLeftCell="D35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A9" sqref="A9:P9"/>
    </sheetView>
  </sheetViews>
  <sheetFormatPr defaultColWidth="9.00390625" defaultRowHeight="12.75"/>
  <cols>
    <col min="1" max="1" width="9.625" style="14" customWidth="1"/>
    <col min="2" max="2" width="87.625" style="7" hidden="1" customWidth="1"/>
    <col min="3" max="3" width="64.75390625" style="7" hidden="1" customWidth="1"/>
    <col min="4" max="4" width="88.875" style="7" customWidth="1"/>
    <col min="5" max="5" width="48.125" style="7" customWidth="1"/>
    <col min="6" max="6" width="20.25390625" style="14" hidden="1" customWidth="1"/>
    <col min="7" max="7" width="15.875" style="48" hidden="1" customWidth="1"/>
    <col min="8" max="11" width="17.875" style="48" hidden="1" customWidth="1"/>
    <col min="12" max="12" width="21.25390625" style="48" hidden="1" customWidth="1"/>
    <col min="13" max="13" width="17.875" style="48" hidden="1" customWidth="1"/>
    <col min="14" max="14" width="21.25390625" style="48" hidden="1" customWidth="1"/>
    <col min="15" max="15" width="17.875" style="48" hidden="1" customWidth="1"/>
    <col min="16" max="16" width="24.25390625" style="48" customWidth="1"/>
    <col min="17" max="16384" width="9.125" style="14" customWidth="1"/>
  </cols>
  <sheetData>
    <row r="1" spans="3:16" s="8" customFormat="1" ht="27" customHeight="1">
      <c r="C1" s="16" t="s">
        <v>17</v>
      </c>
      <c r="E1" s="16" t="s">
        <v>73</v>
      </c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3:16" s="8" customFormat="1" ht="25.5" customHeight="1">
      <c r="C2" s="16" t="s">
        <v>11</v>
      </c>
      <c r="E2" s="16" t="s">
        <v>11</v>
      </c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3:16" s="8" customFormat="1" ht="22.5" customHeight="1">
      <c r="C3" s="19" t="s">
        <v>30</v>
      </c>
      <c r="D3" s="19"/>
      <c r="E3" s="41" t="s">
        <v>88</v>
      </c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3:16" s="8" customFormat="1" ht="19.5" customHeight="1">
      <c r="C4" s="19"/>
      <c r="D4" s="19"/>
      <c r="E4" s="41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3:16" s="8" customFormat="1" ht="18" customHeight="1">
      <c r="C5" s="19"/>
      <c r="D5" s="19"/>
      <c r="E5" s="41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3:16" s="8" customFormat="1" ht="25.5" customHeight="1">
      <c r="C6" s="19"/>
      <c r="D6" s="19"/>
      <c r="E6" s="41" t="s">
        <v>58</v>
      </c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3:16" s="8" customFormat="1" ht="24.75" customHeight="1">
      <c r="C7" s="18"/>
      <c r="D7" s="18"/>
      <c r="E7" s="18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3:16" s="8" customFormat="1" ht="18.75">
      <c r="C8" s="16"/>
      <c r="E8" s="16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s="1" customFormat="1" ht="22.5" customHeight="1">
      <c r="A9" s="105" t="s">
        <v>87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1:16" s="1" customFormat="1" ht="18" customHeight="1">
      <c r="A10" s="17"/>
      <c r="B10" s="17"/>
      <c r="C10" s="17"/>
      <c r="D10" s="57"/>
      <c r="E10" s="57"/>
      <c r="F10" s="17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" s="1" customFormat="1" ht="19.5" customHeight="1" thickBot="1">
      <c r="A11" s="17"/>
      <c r="B11" s="17"/>
      <c r="C11" s="17"/>
      <c r="D11" s="57"/>
      <c r="E11" s="57"/>
      <c r="G11" s="46"/>
      <c r="H11" s="33"/>
      <c r="I11" s="33"/>
      <c r="J11" s="33"/>
      <c r="K11" s="33"/>
      <c r="L11" s="33"/>
      <c r="M11" s="33"/>
      <c r="N11" s="33"/>
      <c r="O11" s="33"/>
      <c r="P11" s="33" t="s">
        <v>37</v>
      </c>
    </row>
    <row r="12" spans="1:16" s="15" customFormat="1" ht="100.5" customHeight="1" thickBot="1">
      <c r="A12" s="25" t="s">
        <v>0</v>
      </c>
      <c r="B12" s="108" t="s">
        <v>32</v>
      </c>
      <c r="C12" s="108"/>
      <c r="D12" s="96" t="s">
        <v>33</v>
      </c>
      <c r="E12" s="97"/>
      <c r="F12" s="40" t="s">
        <v>59</v>
      </c>
      <c r="G12" s="42" t="s">
        <v>60</v>
      </c>
      <c r="H12" s="43" t="s">
        <v>69</v>
      </c>
      <c r="I12" s="43" t="s">
        <v>60</v>
      </c>
      <c r="J12" s="60" t="s">
        <v>70</v>
      </c>
      <c r="K12" s="42" t="s">
        <v>60</v>
      </c>
      <c r="L12" s="79" t="s">
        <v>77</v>
      </c>
      <c r="M12" s="71" t="s">
        <v>60</v>
      </c>
      <c r="N12" s="79" t="s">
        <v>79</v>
      </c>
      <c r="O12" s="71" t="s">
        <v>81</v>
      </c>
      <c r="P12" s="69" t="s">
        <v>86</v>
      </c>
    </row>
    <row r="13" spans="1:16" s="29" customFormat="1" ht="18" customHeight="1" thickBot="1">
      <c r="A13" s="26">
        <v>1</v>
      </c>
      <c r="B13" s="104" t="s">
        <v>1</v>
      </c>
      <c r="C13" s="96"/>
      <c r="D13" s="96" t="s">
        <v>1</v>
      </c>
      <c r="E13" s="97"/>
      <c r="F13" s="36">
        <v>3</v>
      </c>
      <c r="G13" s="36">
        <v>4</v>
      </c>
      <c r="H13" s="44">
        <v>3</v>
      </c>
      <c r="I13" s="44">
        <v>4</v>
      </c>
      <c r="J13" s="61">
        <v>3</v>
      </c>
      <c r="K13" s="36">
        <v>4</v>
      </c>
      <c r="L13" s="36">
        <v>3</v>
      </c>
      <c r="M13" s="72">
        <v>4</v>
      </c>
      <c r="N13" s="36">
        <v>5</v>
      </c>
      <c r="O13" s="72">
        <v>6</v>
      </c>
      <c r="P13" s="44">
        <v>3</v>
      </c>
    </row>
    <row r="14" spans="1:16" s="9" customFormat="1" ht="91.5" customHeight="1">
      <c r="A14" s="22" t="s">
        <v>2</v>
      </c>
      <c r="B14" s="98" t="s">
        <v>35</v>
      </c>
      <c r="C14" s="98"/>
      <c r="D14" s="113" t="s">
        <v>35</v>
      </c>
      <c r="E14" s="114"/>
      <c r="F14" s="35">
        <v>3187541.3</v>
      </c>
      <c r="G14" s="51">
        <f>4021322.4-F14</f>
        <v>833781.1000000001</v>
      </c>
      <c r="H14" s="52">
        <f>F14+G14</f>
        <v>4021322.4</v>
      </c>
      <c r="I14" s="52">
        <v>0</v>
      </c>
      <c r="J14" s="62">
        <f>+H14+I14</f>
        <v>4021322.4</v>
      </c>
      <c r="K14" s="51"/>
      <c r="L14" s="51">
        <f>+J14+K14</f>
        <v>4021322.4</v>
      </c>
      <c r="M14" s="73"/>
      <c r="N14" s="51">
        <f>+L14+M14</f>
        <v>4021322.4</v>
      </c>
      <c r="O14" s="73"/>
      <c r="P14" s="52">
        <f>+N14+O14</f>
        <v>4021322.4</v>
      </c>
    </row>
    <row r="15" spans="1:16" s="10" customFormat="1" ht="36.75" customHeight="1">
      <c r="A15" s="21" t="s">
        <v>3</v>
      </c>
      <c r="B15" s="98" t="s">
        <v>14</v>
      </c>
      <c r="C15" s="98"/>
      <c r="D15" s="99" t="s">
        <v>14</v>
      </c>
      <c r="E15" s="100"/>
      <c r="F15" s="34">
        <f>F16+F17</f>
        <v>200658.2</v>
      </c>
      <c r="G15" s="34">
        <f>G16+G17</f>
        <v>32516.40000000001</v>
      </c>
      <c r="H15" s="49">
        <f>H16+H17</f>
        <v>233174.6</v>
      </c>
      <c r="I15" s="49">
        <f>+I16+I17</f>
        <v>0</v>
      </c>
      <c r="J15" s="63">
        <f>+H15+I15</f>
        <v>233174.6</v>
      </c>
      <c r="K15" s="34">
        <f>+K16+K17</f>
        <v>0</v>
      </c>
      <c r="L15" s="34">
        <f>+J15+K15</f>
        <v>233174.6</v>
      </c>
      <c r="M15" s="74">
        <f>+M16+M17</f>
        <v>0</v>
      </c>
      <c r="N15" s="34">
        <f>+L15+M15</f>
        <v>233174.6</v>
      </c>
      <c r="O15" s="74">
        <f>+O16+O17</f>
        <v>0</v>
      </c>
      <c r="P15" s="49">
        <f>+N15+O15</f>
        <v>233174.6</v>
      </c>
    </row>
    <row r="16" spans="1:16" s="10" customFormat="1" ht="75.75" customHeight="1">
      <c r="A16" s="21" t="s">
        <v>45</v>
      </c>
      <c r="B16" s="98" t="s">
        <v>15</v>
      </c>
      <c r="C16" s="98"/>
      <c r="D16" s="99" t="s">
        <v>15</v>
      </c>
      <c r="E16" s="100"/>
      <c r="F16" s="34">
        <v>64251.2</v>
      </c>
      <c r="G16" s="34">
        <v>17376.800000000003</v>
      </c>
      <c r="H16" s="49">
        <f aca="true" t="shared" si="0" ref="H16:H44">F16+G16</f>
        <v>81628</v>
      </c>
      <c r="I16" s="49">
        <v>0</v>
      </c>
      <c r="J16" s="63">
        <f aca="true" t="shared" si="1" ref="J16:J38">+H16+I16</f>
        <v>81628</v>
      </c>
      <c r="K16" s="34"/>
      <c r="L16" s="34">
        <f aca="true" t="shared" si="2" ref="L16:L38">+J16+K16</f>
        <v>81628</v>
      </c>
      <c r="M16" s="74"/>
      <c r="N16" s="34">
        <f aca="true" t="shared" si="3" ref="N16:N41">+L16+M16</f>
        <v>81628</v>
      </c>
      <c r="O16" s="74"/>
      <c r="P16" s="49">
        <f aca="true" t="shared" si="4" ref="P16:P41">+N16+O16</f>
        <v>81628</v>
      </c>
    </row>
    <row r="17" spans="1:16" s="10" customFormat="1" ht="54.75" customHeight="1">
      <c r="A17" s="21" t="s">
        <v>46</v>
      </c>
      <c r="B17" s="98" t="s">
        <v>16</v>
      </c>
      <c r="C17" s="98"/>
      <c r="D17" s="99" t="s">
        <v>16</v>
      </c>
      <c r="E17" s="100"/>
      <c r="F17" s="34">
        <v>136407</v>
      </c>
      <c r="G17" s="34">
        <v>15139.600000000006</v>
      </c>
      <c r="H17" s="49">
        <f t="shared" si="0"/>
        <v>151546.6</v>
      </c>
      <c r="I17" s="49">
        <v>0</v>
      </c>
      <c r="J17" s="63">
        <f t="shared" si="1"/>
        <v>151546.6</v>
      </c>
      <c r="K17" s="34"/>
      <c r="L17" s="34">
        <f t="shared" si="2"/>
        <v>151546.6</v>
      </c>
      <c r="M17" s="74"/>
      <c r="N17" s="34">
        <f t="shared" si="3"/>
        <v>151546.6</v>
      </c>
      <c r="O17" s="74"/>
      <c r="P17" s="49">
        <f t="shared" si="4"/>
        <v>151546.6</v>
      </c>
    </row>
    <row r="18" spans="1:16" s="10" customFormat="1" ht="111.75" customHeight="1">
      <c r="A18" s="21" t="s">
        <v>4</v>
      </c>
      <c r="B18" s="99" t="s">
        <v>25</v>
      </c>
      <c r="C18" s="103"/>
      <c r="D18" s="99" t="s">
        <v>25</v>
      </c>
      <c r="E18" s="100"/>
      <c r="F18" s="34">
        <v>66584.6</v>
      </c>
      <c r="G18" s="34">
        <v>15666.899999999994</v>
      </c>
      <c r="H18" s="49">
        <f t="shared" si="0"/>
        <v>82251.5</v>
      </c>
      <c r="I18" s="49">
        <v>0</v>
      </c>
      <c r="J18" s="63">
        <f t="shared" si="1"/>
        <v>82251.5</v>
      </c>
      <c r="K18" s="34"/>
      <c r="L18" s="34">
        <f t="shared" si="2"/>
        <v>82251.5</v>
      </c>
      <c r="M18" s="74"/>
      <c r="N18" s="34">
        <f t="shared" si="3"/>
        <v>82251.5</v>
      </c>
      <c r="O18" s="74"/>
      <c r="P18" s="49">
        <f t="shared" si="4"/>
        <v>82251.5</v>
      </c>
    </row>
    <row r="19" spans="1:16" s="10" customFormat="1" ht="18.75" customHeight="1">
      <c r="A19" s="21" t="s">
        <v>9</v>
      </c>
      <c r="B19" s="98" t="s">
        <v>34</v>
      </c>
      <c r="C19" s="98"/>
      <c r="D19" s="99" t="s">
        <v>34</v>
      </c>
      <c r="E19" s="100"/>
      <c r="F19" s="34">
        <v>8569</v>
      </c>
      <c r="G19" s="34">
        <v>2845.8999999999996</v>
      </c>
      <c r="H19" s="49">
        <f t="shared" si="0"/>
        <v>11414.9</v>
      </c>
      <c r="I19" s="49">
        <v>0</v>
      </c>
      <c r="J19" s="63">
        <f t="shared" si="1"/>
        <v>11414.9</v>
      </c>
      <c r="K19" s="34"/>
      <c r="L19" s="34">
        <f t="shared" si="2"/>
        <v>11414.9</v>
      </c>
      <c r="M19" s="74"/>
      <c r="N19" s="34">
        <f t="shared" si="3"/>
        <v>11414.9</v>
      </c>
      <c r="O19" s="74"/>
      <c r="P19" s="49">
        <f t="shared" si="4"/>
        <v>11414.9</v>
      </c>
    </row>
    <row r="20" spans="1:16" s="10" customFormat="1" ht="55.5" customHeight="1">
      <c r="A20" s="21" t="s">
        <v>5</v>
      </c>
      <c r="B20" s="106" t="s">
        <v>13</v>
      </c>
      <c r="C20" s="107"/>
      <c r="D20" s="99" t="s">
        <v>13</v>
      </c>
      <c r="E20" s="100"/>
      <c r="F20" s="34">
        <v>1251</v>
      </c>
      <c r="G20" s="34">
        <v>242</v>
      </c>
      <c r="H20" s="49">
        <f t="shared" si="0"/>
        <v>1493</v>
      </c>
      <c r="I20" s="49">
        <v>0</v>
      </c>
      <c r="J20" s="63">
        <f t="shared" si="1"/>
        <v>1493</v>
      </c>
      <c r="K20" s="34"/>
      <c r="L20" s="34">
        <f t="shared" si="2"/>
        <v>1493</v>
      </c>
      <c r="M20" s="74"/>
      <c r="N20" s="34">
        <f t="shared" si="3"/>
        <v>1493</v>
      </c>
      <c r="O20" s="74"/>
      <c r="P20" s="49">
        <f t="shared" si="4"/>
        <v>1493</v>
      </c>
    </row>
    <row r="21" spans="1:16" s="11" customFormat="1" ht="36.75" customHeight="1">
      <c r="A21" s="21" t="s">
        <v>6</v>
      </c>
      <c r="B21" s="106" t="s">
        <v>31</v>
      </c>
      <c r="C21" s="107"/>
      <c r="D21" s="99" t="s">
        <v>31</v>
      </c>
      <c r="E21" s="100"/>
      <c r="F21" s="34">
        <v>3702.3</v>
      </c>
      <c r="G21" s="34">
        <v>-265.4000000000001</v>
      </c>
      <c r="H21" s="49">
        <f t="shared" si="0"/>
        <v>3436.9</v>
      </c>
      <c r="I21" s="49">
        <v>0</v>
      </c>
      <c r="J21" s="63">
        <f t="shared" si="1"/>
        <v>3436.9</v>
      </c>
      <c r="K21" s="34"/>
      <c r="L21" s="34">
        <f t="shared" si="2"/>
        <v>3436.9</v>
      </c>
      <c r="M21" s="74"/>
      <c r="N21" s="34">
        <f t="shared" si="3"/>
        <v>3436.9</v>
      </c>
      <c r="O21" s="74"/>
      <c r="P21" s="49">
        <f t="shared" si="4"/>
        <v>3436.9</v>
      </c>
    </row>
    <row r="22" spans="1:16" s="12" customFormat="1" ht="56.25" customHeight="1">
      <c r="A22" s="21" t="s">
        <v>10</v>
      </c>
      <c r="B22" s="99" t="s">
        <v>19</v>
      </c>
      <c r="C22" s="103"/>
      <c r="D22" s="99" t="s">
        <v>19</v>
      </c>
      <c r="E22" s="100"/>
      <c r="F22" s="34">
        <v>5.1</v>
      </c>
      <c r="G22" s="34">
        <v>10.9</v>
      </c>
      <c r="H22" s="49">
        <f t="shared" si="0"/>
        <v>16</v>
      </c>
      <c r="I22" s="49">
        <v>0</v>
      </c>
      <c r="J22" s="63">
        <f t="shared" si="1"/>
        <v>16</v>
      </c>
      <c r="K22" s="34"/>
      <c r="L22" s="34">
        <f t="shared" si="2"/>
        <v>16</v>
      </c>
      <c r="M22" s="74"/>
      <c r="N22" s="34">
        <f t="shared" si="3"/>
        <v>16</v>
      </c>
      <c r="O22" s="74"/>
      <c r="P22" s="49">
        <f t="shared" si="4"/>
        <v>16</v>
      </c>
    </row>
    <row r="23" spans="1:16" s="12" customFormat="1" ht="20.25" customHeight="1">
      <c r="A23" s="23" t="s">
        <v>7</v>
      </c>
      <c r="B23" s="99" t="s">
        <v>36</v>
      </c>
      <c r="C23" s="103" t="s">
        <v>21</v>
      </c>
      <c r="D23" s="99" t="s">
        <v>61</v>
      </c>
      <c r="E23" s="100"/>
      <c r="F23" s="34">
        <v>6147</v>
      </c>
      <c r="G23" s="53">
        <v>178</v>
      </c>
      <c r="H23" s="49">
        <f t="shared" si="0"/>
        <v>6325</v>
      </c>
      <c r="I23" s="49">
        <v>0</v>
      </c>
      <c r="J23" s="63">
        <f t="shared" si="1"/>
        <v>6325</v>
      </c>
      <c r="K23" s="34"/>
      <c r="L23" s="34">
        <f t="shared" si="2"/>
        <v>6325</v>
      </c>
      <c r="M23" s="74"/>
      <c r="N23" s="34">
        <f t="shared" si="3"/>
        <v>6325</v>
      </c>
      <c r="O23" s="74"/>
      <c r="P23" s="49">
        <f t="shared" si="4"/>
        <v>6325</v>
      </c>
    </row>
    <row r="24" spans="1:16" s="12" customFormat="1" ht="37.5" customHeight="1">
      <c r="A24" s="24" t="s">
        <v>12</v>
      </c>
      <c r="B24" s="99" t="s">
        <v>44</v>
      </c>
      <c r="C24" s="103"/>
      <c r="D24" s="99" t="s">
        <v>52</v>
      </c>
      <c r="E24" s="100"/>
      <c r="F24" s="34">
        <v>76741</v>
      </c>
      <c r="G24" s="53">
        <v>-27173</v>
      </c>
      <c r="H24" s="49">
        <f t="shared" si="0"/>
        <v>49568</v>
      </c>
      <c r="I24" s="49">
        <v>0</v>
      </c>
      <c r="J24" s="63">
        <f t="shared" si="1"/>
        <v>49568</v>
      </c>
      <c r="K24" s="34"/>
      <c r="L24" s="34">
        <f t="shared" si="2"/>
        <v>49568</v>
      </c>
      <c r="M24" s="74"/>
      <c r="N24" s="34">
        <f t="shared" si="3"/>
        <v>49568</v>
      </c>
      <c r="O24" s="74"/>
      <c r="P24" s="49">
        <f t="shared" si="4"/>
        <v>49568</v>
      </c>
    </row>
    <row r="25" spans="1:16" s="12" customFormat="1" ht="39.75" customHeight="1">
      <c r="A25" s="32" t="s">
        <v>18</v>
      </c>
      <c r="B25" s="27"/>
      <c r="C25" s="28"/>
      <c r="D25" s="99" t="s">
        <v>62</v>
      </c>
      <c r="E25" s="117"/>
      <c r="F25" s="34">
        <v>8100</v>
      </c>
      <c r="G25" s="53"/>
      <c r="H25" s="49">
        <f t="shared" si="0"/>
        <v>8100</v>
      </c>
      <c r="I25" s="49">
        <v>0</v>
      </c>
      <c r="J25" s="63">
        <f t="shared" si="1"/>
        <v>8100</v>
      </c>
      <c r="K25" s="34"/>
      <c r="L25" s="34">
        <f t="shared" si="2"/>
        <v>8100</v>
      </c>
      <c r="M25" s="74"/>
      <c r="N25" s="34">
        <f t="shared" si="3"/>
        <v>8100</v>
      </c>
      <c r="O25" s="74"/>
      <c r="P25" s="49">
        <f t="shared" si="4"/>
        <v>8100</v>
      </c>
    </row>
    <row r="26" spans="1:16" s="12" customFormat="1" ht="39.75" customHeight="1">
      <c r="A26" s="23" t="s">
        <v>20</v>
      </c>
      <c r="B26" s="27"/>
      <c r="C26" s="28"/>
      <c r="D26" s="99" t="s">
        <v>63</v>
      </c>
      <c r="E26" s="100"/>
      <c r="F26" s="34"/>
      <c r="G26" s="53">
        <v>39065.6</v>
      </c>
      <c r="H26" s="49">
        <f t="shared" si="0"/>
        <v>39065.6</v>
      </c>
      <c r="I26" s="49">
        <v>0</v>
      </c>
      <c r="J26" s="63">
        <f t="shared" si="1"/>
        <v>39065.6</v>
      </c>
      <c r="K26" s="34"/>
      <c r="L26" s="34">
        <f t="shared" si="2"/>
        <v>39065.6</v>
      </c>
      <c r="M26" s="74"/>
      <c r="N26" s="34">
        <f t="shared" si="3"/>
        <v>39065.6</v>
      </c>
      <c r="O26" s="74"/>
      <c r="P26" s="49">
        <f t="shared" si="4"/>
        <v>39065.6</v>
      </c>
    </row>
    <row r="27" spans="1:16" s="12" customFormat="1" ht="39.75" customHeight="1">
      <c r="A27" s="32" t="s">
        <v>22</v>
      </c>
      <c r="B27" s="27"/>
      <c r="C27" s="28"/>
      <c r="D27" s="99" t="s">
        <v>64</v>
      </c>
      <c r="E27" s="100"/>
      <c r="F27" s="34"/>
      <c r="G27" s="53">
        <v>10364.3</v>
      </c>
      <c r="H27" s="49">
        <f t="shared" si="0"/>
        <v>10364.3</v>
      </c>
      <c r="I27" s="49">
        <v>0</v>
      </c>
      <c r="J27" s="63">
        <f t="shared" si="1"/>
        <v>10364.3</v>
      </c>
      <c r="K27" s="34"/>
      <c r="L27" s="34">
        <f t="shared" si="2"/>
        <v>10364.3</v>
      </c>
      <c r="M27" s="74"/>
      <c r="N27" s="34">
        <f t="shared" si="3"/>
        <v>10364.3</v>
      </c>
      <c r="O27" s="74"/>
      <c r="P27" s="49">
        <f t="shared" si="4"/>
        <v>10364.3</v>
      </c>
    </row>
    <row r="28" spans="1:16" s="12" customFormat="1" ht="36.75" customHeight="1">
      <c r="A28" s="23" t="s">
        <v>23</v>
      </c>
      <c r="B28" s="106" t="s">
        <v>47</v>
      </c>
      <c r="C28" s="107"/>
      <c r="D28" s="99" t="s">
        <v>55</v>
      </c>
      <c r="E28" s="100"/>
      <c r="F28" s="34">
        <v>1359.4</v>
      </c>
      <c r="G28" s="53">
        <v>308.6999999999998</v>
      </c>
      <c r="H28" s="49">
        <f t="shared" si="0"/>
        <v>1668.1</v>
      </c>
      <c r="I28" s="49">
        <v>0</v>
      </c>
      <c r="J28" s="63">
        <f t="shared" si="1"/>
        <v>1668.1</v>
      </c>
      <c r="K28" s="34"/>
      <c r="L28" s="34">
        <f t="shared" si="2"/>
        <v>1668.1</v>
      </c>
      <c r="M28" s="74"/>
      <c r="N28" s="34">
        <f t="shared" si="3"/>
        <v>1668.1</v>
      </c>
      <c r="O28" s="74"/>
      <c r="P28" s="49">
        <f t="shared" si="4"/>
        <v>1668.1</v>
      </c>
    </row>
    <row r="29" spans="1:16" s="12" customFormat="1" ht="33.75" customHeight="1">
      <c r="A29" s="23" t="s">
        <v>26</v>
      </c>
      <c r="B29" s="20"/>
      <c r="C29" s="20"/>
      <c r="D29" s="99" t="s">
        <v>38</v>
      </c>
      <c r="E29" s="100"/>
      <c r="F29" s="34">
        <v>199627.2</v>
      </c>
      <c r="G29" s="53">
        <v>3915.5</v>
      </c>
      <c r="H29" s="49">
        <f t="shared" si="0"/>
        <v>203542.7</v>
      </c>
      <c r="I29" s="49">
        <v>0</v>
      </c>
      <c r="J29" s="63">
        <f t="shared" si="1"/>
        <v>203542.7</v>
      </c>
      <c r="K29" s="34"/>
      <c r="L29" s="34">
        <f t="shared" si="2"/>
        <v>203542.7</v>
      </c>
      <c r="M29" s="74"/>
      <c r="N29" s="34">
        <f t="shared" si="3"/>
        <v>203542.7</v>
      </c>
      <c r="O29" s="74"/>
      <c r="P29" s="49">
        <f t="shared" si="4"/>
        <v>203542.7</v>
      </c>
    </row>
    <row r="30" spans="1:16" s="12" customFormat="1" ht="18.75" customHeight="1">
      <c r="A30" s="23" t="s">
        <v>24</v>
      </c>
      <c r="B30" s="20"/>
      <c r="C30" s="20"/>
      <c r="D30" s="99" t="s">
        <v>43</v>
      </c>
      <c r="E30" s="100"/>
      <c r="F30" s="55">
        <v>90029.742</v>
      </c>
      <c r="G30" s="54">
        <v>-32342.509</v>
      </c>
      <c r="H30" s="49">
        <f t="shared" si="0"/>
        <v>57687.233</v>
      </c>
      <c r="I30" s="49">
        <v>-176.55799999999726</v>
      </c>
      <c r="J30" s="63">
        <f t="shared" si="1"/>
        <v>57510.675</v>
      </c>
      <c r="K30" s="34"/>
      <c r="L30" s="34">
        <f t="shared" si="2"/>
        <v>57510.675</v>
      </c>
      <c r="M30" s="74"/>
      <c r="N30" s="34">
        <f t="shared" si="3"/>
        <v>57510.675</v>
      </c>
      <c r="O30" s="74"/>
      <c r="P30" s="49">
        <f t="shared" si="4"/>
        <v>57510.675</v>
      </c>
    </row>
    <row r="31" spans="1:16" s="12" customFormat="1" ht="19.5" customHeight="1">
      <c r="A31" s="23" t="s">
        <v>27</v>
      </c>
      <c r="B31" s="20"/>
      <c r="C31" s="20"/>
      <c r="D31" s="122" t="s">
        <v>51</v>
      </c>
      <c r="E31" s="122"/>
      <c r="F31" s="55">
        <v>11457.665</v>
      </c>
      <c r="G31" s="54">
        <v>3482.4241999999995</v>
      </c>
      <c r="H31" s="49">
        <f t="shared" si="0"/>
        <v>14940.0892</v>
      </c>
      <c r="I31" s="49">
        <v>0</v>
      </c>
      <c r="J31" s="63">
        <f t="shared" si="1"/>
        <v>14940.0892</v>
      </c>
      <c r="K31" s="34"/>
      <c r="L31" s="34">
        <f t="shared" si="2"/>
        <v>14940.0892</v>
      </c>
      <c r="M31" s="74"/>
      <c r="N31" s="34">
        <f t="shared" si="3"/>
        <v>14940.0892</v>
      </c>
      <c r="O31" s="74"/>
      <c r="P31" s="49">
        <f t="shared" si="4"/>
        <v>14940.0892</v>
      </c>
    </row>
    <row r="32" spans="1:16" s="12" customFormat="1" ht="18.75" customHeight="1">
      <c r="A32" s="23" t="s">
        <v>28</v>
      </c>
      <c r="B32" s="31"/>
      <c r="C32" s="31"/>
      <c r="D32" s="92" t="s">
        <v>48</v>
      </c>
      <c r="E32" s="118"/>
      <c r="F32" s="34">
        <v>200000</v>
      </c>
      <c r="G32" s="53">
        <v>151000</v>
      </c>
      <c r="H32" s="49">
        <f t="shared" si="0"/>
        <v>351000</v>
      </c>
      <c r="I32" s="49">
        <v>168198.1</v>
      </c>
      <c r="J32" s="63">
        <f t="shared" si="1"/>
        <v>519198.1</v>
      </c>
      <c r="K32" s="34"/>
      <c r="L32" s="34">
        <f t="shared" si="2"/>
        <v>519198.1</v>
      </c>
      <c r="M32" s="74"/>
      <c r="N32" s="34">
        <f t="shared" si="3"/>
        <v>519198.1</v>
      </c>
      <c r="O32" s="74"/>
      <c r="P32" s="49">
        <f t="shared" si="4"/>
        <v>519198.1</v>
      </c>
    </row>
    <row r="33" spans="1:16" s="12" customFormat="1" ht="21" customHeight="1">
      <c r="A33" s="21" t="s">
        <v>29</v>
      </c>
      <c r="B33" s="20"/>
      <c r="C33" s="20"/>
      <c r="D33" s="92" t="s">
        <v>50</v>
      </c>
      <c r="E33" s="118"/>
      <c r="F33" s="34">
        <f>262121.2+95666.86</f>
        <v>357788.06</v>
      </c>
      <c r="G33" s="53">
        <v>34808.840000000026</v>
      </c>
      <c r="H33" s="49">
        <f t="shared" si="0"/>
        <v>392596.9</v>
      </c>
      <c r="I33" s="49">
        <v>103488.79999999999</v>
      </c>
      <c r="J33" s="63">
        <f t="shared" si="1"/>
        <v>496085.7</v>
      </c>
      <c r="K33" s="34"/>
      <c r="L33" s="34">
        <f t="shared" si="2"/>
        <v>496085.7</v>
      </c>
      <c r="M33" s="74"/>
      <c r="N33" s="34">
        <f t="shared" si="3"/>
        <v>496085.7</v>
      </c>
      <c r="O33" s="74"/>
      <c r="P33" s="49">
        <f t="shared" si="4"/>
        <v>496085.7</v>
      </c>
    </row>
    <row r="34" spans="1:16" s="12" customFormat="1" ht="53.25" customHeight="1">
      <c r="A34" s="23" t="s">
        <v>39</v>
      </c>
      <c r="B34" s="37"/>
      <c r="C34" s="37"/>
      <c r="D34" s="120" t="s">
        <v>53</v>
      </c>
      <c r="E34" s="121"/>
      <c r="F34" s="34">
        <v>42240.5</v>
      </c>
      <c r="G34" s="53">
        <v>106.5</v>
      </c>
      <c r="H34" s="49">
        <f t="shared" si="0"/>
        <v>42347</v>
      </c>
      <c r="I34" s="49">
        <v>0</v>
      </c>
      <c r="J34" s="63">
        <f t="shared" si="1"/>
        <v>42347</v>
      </c>
      <c r="K34" s="34"/>
      <c r="L34" s="34">
        <f t="shared" si="2"/>
        <v>42347</v>
      </c>
      <c r="M34" s="74"/>
      <c r="N34" s="34">
        <f t="shared" si="3"/>
        <v>42347</v>
      </c>
      <c r="O34" s="74"/>
      <c r="P34" s="49">
        <f t="shared" si="4"/>
        <v>42347</v>
      </c>
    </row>
    <row r="35" spans="1:16" s="12" customFormat="1" ht="37.5" customHeight="1">
      <c r="A35" s="32" t="s">
        <v>40</v>
      </c>
      <c r="B35" s="31"/>
      <c r="C35" s="31"/>
      <c r="D35" s="101" t="s">
        <v>54</v>
      </c>
      <c r="E35" s="109"/>
      <c r="F35" s="34">
        <v>15865.7</v>
      </c>
      <c r="G35" s="53"/>
      <c r="H35" s="49">
        <f t="shared" si="0"/>
        <v>15865.7</v>
      </c>
      <c r="I35" s="49">
        <v>0</v>
      </c>
      <c r="J35" s="68">
        <f t="shared" si="1"/>
        <v>15865.7</v>
      </c>
      <c r="K35" s="55">
        <f>29.69999+0.00001</f>
        <v>29.7</v>
      </c>
      <c r="L35" s="34">
        <f t="shared" si="2"/>
        <v>15895.400000000001</v>
      </c>
      <c r="M35" s="75"/>
      <c r="N35" s="34">
        <f t="shared" si="3"/>
        <v>15895.400000000001</v>
      </c>
      <c r="O35" s="75"/>
      <c r="P35" s="49">
        <f t="shared" si="4"/>
        <v>15895.400000000001</v>
      </c>
    </row>
    <row r="36" spans="1:16" s="12" customFormat="1" ht="76.5" customHeight="1">
      <c r="A36" s="21" t="s">
        <v>41</v>
      </c>
      <c r="B36" s="20"/>
      <c r="C36" s="20"/>
      <c r="D36" s="92" t="s">
        <v>67</v>
      </c>
      <c r="E36" s="118"/>
      <c r="F36" s="34">
        <v>214177.68</v>
      </c>
      <c r="G36" s="53">
        <v>87978.62</v>
      </c>
      <c r="H36" s="49">
        <f t="shared" si="0"/>
        <v>302156.3</v>
      </c>
      <c r="I36" s="49">
        <v>0</v>
      </c>
      <c r="J36" s="63">
        <f t="shared" si="1"/>
        <v>302156.3</v>
      </c>
      <c r="K36" s="34"/>
      <c r="L36" s="34">
        <f t="shared" si="2"/>
        <v>302156.3</v>
      </c>
      <c r="M36" s="74"/>
      <c r="N36" s="34">
        <f t="shared" si="3"/>
        <v>302156.3</v>
      </c>
      <c r="O36" s="74"/>
      <c r="P36" s="49">
        <f t="shared" si="4"/>
        <v>302156.3</v>
      </c>
    </row>
    <row r="37" spans="1:16" s="12" customFormat="1" ht="41.25" customHeight="1">
      <c r="A37" s="21" t="s">
        <v>42</v>
      </c>
      <c r="B37" s="20"/>
      <c r="C37" s="20"/>
      <c r="D37" s="92" t="s">
        <v>65</v>
      </c>
      <c r="E37" s="93"/>
      <c r="F37" s="34"/>
      <c r="G37" s="53">
        <v>455</v>
      </c>
      <c r="H37" s="49">
        <f>F37+G37</f>
        <v>455</v>
      </c>
      <c r="I37" s="49">
        <v>0</v>
      </c>
      <c r="J37" s="63">
        <f t="shared" si="1"/>
        <v>455</v>
      </c>
      <c r="K37" s="34"/>
      <c r="L37" s="34">
        <f t="shared" si="2"/>
        <v>455</v>
      </c>
      <c r="M37" s="74"/>
      <c r="N37" s="34">
        <f t="shared" si="3"/>
        <v>455</v>
      </c>
      <c r="O37" s="74"/>
      <c r="P37" s="49">
        <f t="shared" si="4"/>
        <v>455</v>
      </c>
    </row>
    <row r="38" spans="1:16" s="12" customFormat="1" ht="62.25" customHeight="1">
      <c r="A38" s="21" t="s">
        <v>49</v>
      </c>
      <c r="B38" s="31"/>
      <c r="C38" s="31"/>
      <c r="D38" s="101" t="s">
        <v>68</v>
      </c>
      <c r="E38" s="102"/>
      <c r="F38" s="83"/>
      <c r="G38" s="84">
        <v>455</v>
      </c>
      <c r="H38" s="81">
        <v>0</v>
      </c>
      <c r="I38" s="82">
        <v>1535.9</v>
      </c>
      <c r="J38" s="85">
        <f t="shared" si="1"/>
        <v>1535.9</v>
      </c>
      <c r="K38" s="85"/>
      <c r="L38" s="85">
        <f t="shared" si="2"/>
        <v>1535.9</v>
      </c>
      <c r="M38" s="86"/>
      <c r="N38" s="85">
        <f t="shared" si="3"/>
        <v>1535.9</v>
      </c>
      <c r="O38" s="86"/>
      <c r="P38" s="87">
        <f t="shared" si="4"/>
        <v>1535.9</v>
      </c>
    </row>
    <row r="39" spans="1:16" s="12" customFormat="1" ht="62.25" customHeight="1">
      <c r="A39" s="89" t="s">
        <v>66</v>
      </c>
      <c r="B39" s="31"/>
      <c r="C39" s="31"/>
      <c r="D39" s="119" t="s">
        <v>80</v>
      </c>
      <c r="E39" s="119"/>
      <c r="F39" s="85"/>
      <c r="G39" s="90"/>
      <c r="H39" s="85"/>
      <c r="I39" s="85"/>
      <c r="J39" s="85"/>
      <c r="K39" s="85"/>
      <c r="L39" s="85">
        <v>0</v>
      </c>
      <c r="M39" s="85">
        <v>100000</v>
      </c>
      <c r="N39" s="85">
        <f t="shared" si="3"/>
        <v>100000</v>
      </c>
      <c r="O39" s="86"/>
      <c r="P39" s="85">
        <f t="shared" si="4"/>
        <v>100000</v>
      </c>
    </row>
    <row r="40" spans="1:16" s="12" customFormat="1" ht="46.5" customHeight="1">
      <c r="A40" s="91" t="s">
        <v>71</v>
      </c>
      <c r="B40" s="20"/>
      <c r="C40" s="20"/>
      <c r="D40" s="92" t="s">
        <v>84</v>
      </c>
      <c r="E40" s="93"/>
      <c r="F40" s="34"/>
      <c r="G40" s="53"/>
      <c r="H40" s="63"/>
      <c r="I40" s="63"/>
      <c r="J40" s="63"/>
      <c r="K40" s="34"/>
      <c r="L40" s="34"/>
      <c r="M40" s="74"/>
      <c r="N40" s="34">
        <f t="shared" si="3"/>
        <v>0</v>
      </c>
      <c r="O40" s="74">
        <v>3465</v>
      </c>
      <c r="P40" s="34">
        <f>+N40+O40</f>
        <v>3465</v>
      </c>
    </row>
    <row r="41" spans="1:16" s="12" customFormat="1" ht="32.25" customHeight="1">
      <c r="A41" s="24" t="s">
        <v>74</v>
      </c>
      <c r="B41" s="31"/>
      <c r="C41" s="31"/>
      <c r="D41" s="92" t="s">
        <v>85</v>
      </c>
      <c r="E41" s="93"/>
      <c r="F41" s="34"/>
      <c r="G41" s="53"/>
      <c r="H41" s="63"/>
      <c r="I41" s="63"/>
      <c r="J41" s="63"/>
      <c r="K41" s="34"/>
      <c r="L41" s="34"/>
      <c r="M41" s="74"/>
      <c r="N41" s="34">
        <f t="shared" si="3"/>
        <v>0</v>
      </c>
      <c r="O41" s="74">
        <v>35</v>
      </c>
      <c r="P41" s="34">
        <f t="shared" si="4"/>
        <v>35</v>
      </c>
    </row>
    <row r="42" spans="1:16" s="12" customFormat="1" ht="52.5" customHeight="1">
      <c r="A42" s="21" t="s">
        <v>75</v>
      </c>
      <c r="B42" s="31"/>
      <c r="C42" s="31"/>
      <c r="D42" s="115" t="s">
        <v>72</v>
      </c>
      <c r="E42" s="116"/>
      <c r="F42" s="35">
        <v>39200</v>
      </c>
      <c r="G42" s="56">
        <v>-39200</v>
      </c>
      <c r="H42" s="58">
        <f t="shared" si="0"/>
        <v>0</v>
      </c>
      <c r="I42" s="58"/>
      <c r="J42" s="65">
        <f>H42+I42</f>
        <v>0</v>
      </c>
      <c r="K42" s="35">
        <v>504000</v>
      </c>
      <c r="L42" s="35">
        <f>J42+K42</f>
        <v>504000</v>
      </c>
      <c r="M42" s="76"/>
      <c r="N42" s="35">
        <f>L42+M42</f>
        <v>504000</v>
      </c>
      <c r="O42" s="76"/>
      <c r="P42" s="58">
        <f>N42+O42</f>
        <v>504000</v>
      </c>
    </row>
    <row r="43" spans="1:16" s="12" customFormat="1" ht="54" customHeight="1">
      <c r="A43" s="21" t="s">
        <v>78</v>
      </c>
      <c r="B43" s="20"/>
      <c r="C43" s="20"/>
      <c r="D43" s="92" t="s">
        <v>56</v>
      </c>
      <c r="E43" s="117"/>
      <c r="F43" s="34">
        <v>504000</v>
      </c>
      <c r="G43" s="53">
        <v>-504000</v>
      </c>
      <c r="H43" s="49">
        <f t="shared" si="0"/>
        <v>0</v>
      </c>
      <c r="I43" s="63"/>
      <c r="J43" s="34">
        <f>H43+I43</f>
        <v>0</v>
      </c>
      <c r="K43" s="34">
        <v>39200</v>
      </c>
      <c r="L43" s="34">
        <f>J43+K43</f>
        <v>39200</v>
      </c>
      <c r="M43" s="74"/>
      <c r="N43" s="34">
        <f>L43+M43</f>
        <v>39200</v>
      </c>
      <c r="O43" s="74"/>
      <c r="P43" s="49">
        <f>N43+O43</f>
        <v>39200</v>
      </c>
    </row>
    <row r="44" spans="1:16" s="12" customFormat="1" ht="77.25" customHeight="1">
      <c r="A44" s="21" t="s">
        <v>82</v>
      </c>
      <c r="B44" s="20"/>
      <c r="C44" s="20"/>
      <c r="D44" s="92" t="s">
        <v>57</v>
      </c>
      <c r="E44" s="118"/>
      <c r="F44" s="34">
        <v>165681</v>
      </c>
      <c r="G44" s="53">
        <v>-165681</v>
      </c>
      <c r="H44" s="49">
        <f t="shared" si="0"/>
        <v>0</v>
      </c>
      <c r="I44" s="49"/>
      <c r="J44" s="63">
        <f>H44+I44</f>
        <v>0</v>
      </c>
      <c r="K44" s="34">
        <v>170773.9</v>
      </c>
      <c r="L44" s="34">
        <f>J44+K44</f>
        <v>170773.9</v>
      </c>
      <c r="M44" s="74"/>
      <c r="N44" s="34">
        <f>L44+M44</f>
        <v>170773.9</v>
      </c>
      <c r="O44" s="74"/>
      <c r="P44" s="49">
        <f>N44+O44</f>
        <v>170773.9</v>
      </c>
    </row>
    <row r="45" spans="1:16" s="12" customFormat="1" ht="27.75" customHeight="1" thickBot="1">
      <c r="A45" s="32" t="s">
        <v>83</v>
      </c>
      <c r="B45" s="31"/>
      <c r="C45" s="31"/>
      <c r="D45" s="94" t="s">
        <v>76</v>
      </c>
      <c r="E45" s="95"/>
      <c r="F45" s="67"/>
      <c r="G45" s="70"/>
      <c r="H45" s="59"/>
      <c r="I45" s="59"/>
      <c r="J45" s="64"/>
      <c r="K45" s="67"/>
      <c r="L45" s="67">
        <v>0</v>
      </c>
      <c r="M45" s="77">
        <v>2500</v>
      </c>
      <c r="N45" s="67">
        <f>L45+M45</f>
        <v>2500</v>
      </c>
      <c r="O45" s="77"/>
      <c r="P45" s="59">
        <f>N45+O45</f>
        <v>2500</v>
      </c>
    </row>
    <row r="46" spans="1:16" s="13" customFormat="1" ht="25.5" customHeight="1" thickBot="1">
      <c r="A46" s="110"/>
      <c r="B46" s="111"/>
      <c r="C46" s="111"/>
      <c r="D46" s="112" t="s">
        <v>8</v>
      </c>
      <c r="E46" s="111"/>
      <c r="F46" s="38">
        <f aca="true" t="shared" si="5" ref="F46:K46">SUM(F14:F44)-F15</f>
        <v>5400726.447</v>
      </c>
      <c r="G46" s="38">
        <f t="shared" si="5"/>
        <v>448519.7752000004</v>
      </c>
      <c r="H46" s="50">
        <f t="shared" si="5"/>
        <v>5848791.222200001</v>
      </c>
      <c r="I46" s="50">
        <f t="shared" si="5"/>
        <v>273046.242</v>
      </c>
      <c r="J46" s="66">
        <f t="shared" si="5"/>
        <v>6121837.4642</v>
      </c>
      <c r="K46" s="38">
        <f t="shared" si="5"/>
        <v>714003.6</v>
      </c>
      <c r="L46" s="38">
        <f>SUM(L14:L45)-L15</f>
        <v>6835841.064200001</v>
      </c>
      <c r="M46" s="78">
        <f>SUM(M14:M45)-M15</f>
        <v>102500</v>
      </c>
      <c r="N46" s="38">
        <f>SUM(N14:N45)-N15</f>
        <v>6938341.064200001</v>
      </c>
      <c r="O46" s="78">
        <f>SUM(O14:O45)-O15</f>
        <v>3500</v>
      </c>
      <c r="P46" s="50">
        <f>SUM(P14:P45)-P15</f>
        <v>6941841.064200001</v>
      </c>
    </row>
    <row r="47" spans="2:16" s="2" customFormat="1" ht="18.75">
      <c r="B47" s="3"/>
      <c r="C47" s="3"/>
      <c r="D47" s="3"/>
      <c r="E47" s="3"/>
      <c r="G47" s="47"/>
      <c r="H47" s="47"/>
      <c r="I47" s="47"/>
      <c r="J47" s="47"/>
      <c r="K47" s="47"/>
      <c r="L47" s="47"/>
      <c r="M47" s="47"/>
      <c r="N47" s="47"/>
      <c r="O47" s="47"/>
      <c r="P47" s="47"/>
    </row>
    <row r="48" spans="2:16" s="2" customFormat="1" ht="18.75">
      <c r="B48" s="3"/>
      <c r="C48" s="3"/>
      <c r="D48" s="3"/>
      <c r="E48" s="3"/>
      <c r="F48" s="39"/>
      <c r="G48" s="47"/>
      <c r="H48" s="47"/>
      <c r="I48" s="47"/>
      <c r="J48" s="47"/>
      <c r="K48" s="47"/>
      <c r="L48" s="47"/>
      <c r="M48" s="47"/>
      <c r="N48" s="47"/>
      <c r="O48" s="47"/>
      <c r="P48" s="47"/>
    </row>
    <row r="49" spans="2:16" s="2" customFormat="1" ht="18.75">
      <c r="B49" s="3"/>
      <c r="C49" s="3"/>
      <c r="D49" s="3"/>
      <c r="E49" s="3"/>
      <c r="F49" s="39"/>
      <c r="G49" s="47"/>
      <c r="H49" s="47"/>
      <c r="I49" s="47"/>
      <c r="J49" s="47"/>
      <c r="K49" s="47"/>
      <c r="L49" s="80"/>
      <c r="M49" s="80"/>
      <c r="N49" s="80"/>
      <c r="O49" s="80"/>
      <c r="P49" s="80"/>
    </row>
    <row r="50" spans="2:16" s="2" customFormat="1" ht="18.75">
      <c r="B50" s="3"/>
      <c r="C50" s="3"/>
      <c r="D50" s="3"/>
      <c r="E50" s="3"/>
      <c r="G50" s="47"/>
      <c r="H50" s="47"/>
      <c r="I50" s="47"/>
      <c r="J50" s="47"/>
      <c r="K50" s="47"/>
      <c r="L50" s="47"/>
      <c r="M50" s="47"/>
      <c r="N50" s="47"/>
      <c r="O50" s="47"/>
      <c r="P50" s="47"/>
    </row>
    <row r="51" spans="2:16" s="2" customFormat="1" ht="18.75">
      <c r="B51" s="3"/>
      <c r="C51" s="3"/>
      <c r="D51" s="3"/>
      <c r="E51" s="3"/>
      <c r="G51" s="47"/>
      <c r="H51" s="47"/>
      <c r="I51" s="47"/>
      <c r="J51" s="47"/>
      <c r="K51" s="47"/>
      <c r="L51" s="47"/>
      <c r="M51" s="47"/>
      <c r="N51" s="88"/>
      <c r="O51" s="47"/>
      <c r="P51" s="88"/>
    </row>
    <row r="52" spans="2:16" s="2" customFormat="1" ht="18.75">
      <c r="B52" s="3"/>
      <c r="C52" s="3"/>
      <c r="D52" s="3"/>
      <c r="E52" s="3"/>
      <c r="G52" s="47"/>
      <c r="H52" s="47"/>
      <c r="I52" s="47"/>
      <c r="J52" s="47"/>
      <c r="K52" s="47"/>
      <c r="L52" s="47"/>
      <c r="M52" s="47"/>
      <c r="N52" s="47"/>
      <c r="O52" s="47"/>
      <c r="P52" s="47"/>
    </row>
    <row r="53" spans="2:16" s="4" customFormat="1" ht="18.75">
      <c r="B53" s="3"/>
      <c r="C53" s="3"/>
      <c r="D53" s="3"/>
      <c r="E53" s="3"/>
      <c r="G53" s="46"/>
      <c r="H53" s="46"/>
      <c r="I53" s="46"/>
      <c r="J53" s="46"/>
      <c r="K53" s="46"/>
      <c r="L53" s="46"/>
      <c r="M53" s="46"/>
      <c r="N53" s="46"/>
      <c r="O53" s="46"/>
      <c r="P53" s="46"/>
    </row>
    <row r="54" spans="2:16" s="1" customFormat="1" ht="18.75" customHeight="1">
      <c r="B54" s="5"/>
      <c r="C54" s="5"/>
      <c r="D54" s="5"/>
      <c r="E54" s="5"/>
      <c r="G54" s="46"/>
      <c r="H54" s="46"/>
      <c r="I54" s="46"/>
      <c r="J54" s="46"/>
      <c r="K54" s="46"/>
      <c r="L54" s="46"/>
      <c r="M54" s="46"/>
      <c r="N54" s="46"/>
      <c r="O54" s="46"/>
      <c r="P54" s="46"/>
    </row>
    <row r="55" spans="2:16" s="1" customFormat="1" ht="18.75">
      <c r="B55" s="6"/>
      <c r="C55" s="6"/>
      <c r="D55" s="6"/>
      <c r="E55" s="6"/>
      <c r="G55" s="46"/>
      <c r="H55" s="46"/>
      <c r="I55" s="46"/>
      <c r="J55" s="46"/>
      <c r="K55" s="46"/>
      <c r="L55" s="46"/>
      <c r="M55" s="46"/>
      <c r="N55" s="46"/>
      <c r="O55" s="46"/>
      <c r="P55" s="46"/>
    </row>
    <row r="56" spans="2:16" s="1" customFormat="1" ht="18.75">
      <c r="B56" s="6"/>
      <c r="C56" s="6"/>
      <c r="D56" s="6"/>
      <c r="E56" s="6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2:16" s="1" customFormat="1" ht="18.75">
      <c r="B57" s="6"/>
      <c r="C57" s="6"/>
      <c r="D57" s="6"/>
      <c r="E57" s="6"/>
      <c r="G57" s="46"/>
      <c r="H57" s="46"/>
      <c r="I57" s="46"/>
      <c r="J57" s="46"/>
      <c r="K57" s="46"/>
      <c r="L57" s="46"/>
      <c r="M57" s="46"/>
      <c r="N57" s="46"/>
      <c r="O57" s="46"/>
      <c r="P57" s="46"/>
    </row>
    <row r="58" spans="2:16" s="1" customFormat="1" ht="18.75">
      <c r="B58" s="6"/>
      <c r="C58" s="6"/>
      <c r="D58" s="6"/>
      <c r="E58" s="6"/>
      <c r="G58" s="46"/>
      <c r="H58" s="46"/>
      <c r="I58" s="46"/>
      <c r="J58" s="46"/>
      <c r="K58" s="46"/>
      <c r="L58" s="46"/>
      <c r="M58" s="46"/>
      <c r="N58" s="46"/>
      <c r="O58" s="46"/>
      <c r="P58" s="46"/>
    </row>
    <row r="60" spans="2:16" s="1" customFormat="1" ht="18.75">
      <c r="B60" s="6"/>
      <c r="C60" s="6"/>
      <c r="D60" s="6"/>
      <c r="E60" s="6"/>
      <c r="G60" s="46"/>
      <c r="H60" s="46"/>
      <c r="I60" s="46"/>
      <c r="J60" s="46"/>
      <c r="K60" s="46"/>
      <c r="L60" s="46"/>
      <c r="M60" s="46"/>
      <c r="N60" s="46"/>
      <c r="O60" s="46"/>
      <c r="P60" s="46"/>
    </row>
    <row r="61" spans="2:16" s="1" customFormat="1" ht="18.75">
      <c r="B61" s="6"/>
      <c r="C61" s="6"/>
      <c r="D61" s="6"/>
      <c r="E61" s="6"/>
      <c r="G61" s="46"/>
      <c r="H61" s="46"/>
      <c r="I61" s="46"/>
      <c r="J61" s="46"/>
      <c r="K61" s="46"/>
      <c r="L61" s="46"/>
      <c r="M61" s="46"/>
      <c r="N61" s="46"/>
      <c r="O61" s="46"/>
      <c r="P61" s="46"/>
    </row>
    <row r="79" spans="1:16" s="30" customFormat="1" ht="18">
      <c r="A79" s="14"/>
      <c r="B79" s="6"/>
      <c r="C79" s="6"/>
      <c r="D79" s="6"/>
      <c r="E79" s="6"/>
      <c r="G79" s="48"/>
      <c r="H79" s="48"/>
      <c r="I79" s="48"/>
      <c r="J79" s="48"/>
      <c r="K79" s="48"/>
      <c r="L79" s="48"/>
      <c r="M79" s="48"/>
      <c r="N79" s="48"/>
      <c r="O79" s="48"/>
      <c r="P79" s="48"/>
    </row>
    <row r="80" spans="1:16" s="30" customFormat="1" ht="18">
      <c r="A80" s="14"/>
      <c r="B80" s="6"/>
      <c r="C80" s="6"/>
      <c r="D80" s="6"/>
      <c r="E80" s="6"/>
      <c r="G80" s="48"/>
      <c r="H80" s="48"/>
      <c r="I80" s="48"/>
      <c r="J80" s="48"/>
      <c r="K80" s="48"/>
      <c r="L80" s="48"/>
      <c r="M80" s="48"/>
      <c r="N80" s="48"/>
      <c r="O80" s="48"/>
      <c r="P80" s="48"/>
    </row>
  </sheetData>
  <sheetProtection/>
  <mergeCells count="51">
    <mergeCell ref="D44:E44"/>
    <mergeCell ref="D36:E36"/>
    <mergeCell ref="D43:E43"/>
    <mergeCell ref="B20:C20"/>
    <mergeCell ref="D20:E20"/>
    <mergeCell ref="D39:E39"/>
    <mergeCell ref="D37:E37"/>
    <mergeCell ref="D23:E23"/>
    <mergeCell ref="D34:E34"/>
    <mergeCell ref="D29:E29"/>
    <mergeCell ref="D31:E31"/>
    <mergeCell ref="D26:E26"/>
    <mergeCell ref="D27:E27"/>
    <mergeCell ref="D32:E32"/>
    <mergeCell ref="A46:C46"/>
    <mergeCell ref="D46:E46"/>
    <mergeCell ref="B14:C14"/>
    <mergeCell ref="B21:C21"/>
    <mergeCell ref="D21:E21"/>
    <mergeCell ref="B22:C22"/>
    <mergeCell ref="D19:E19"/>
    <mergeCell ref="B17:C17"/>
    <mergeCell ref="D14:E14"/>
    <mergeCell ref="D42:E42"/>
    <mergeCell ref="B24:C24"/>
    <mergeCell ref="B28:C28"/>
    <mergeCell ref="D28:E28"/>
    <mergeCell ref="B12:C12"/>
    <mergeCell ref="B18:C18"/>
    <mergeCell ref="D35:E35"/>
    <mergeCell ref="D16:E16"/>
    <mergeCell ref="D17:E17"/>
    <mergeCell ref="D25:E25"/>
    <mergeCell ref="D33:E33"/>
    <mergeCell ref="D22:E22"/>
    <mergeCell ref="B13:C13"/>
    <mergeCell ref="D13:E13"/>
    <mergeCell ref="B16:C16"/>
    <mergeCell ref="A9:P9"/>
    <mergeCell ref="D15:E15"/>
    <mergeCell ref="B19:C19"/>
    <mergeCell ref="D40:E40"/>
    <mergeCell ref="D41:E41"/>
    <mergeCell ref="D45:E45"/>
    <mergeCell ref="D12:E12"/>
    <mergeCell ref="B15:C15"/>
    <mergeCell ref="D18:E18"/>
    <mergeCell ref="D38:E38"/>
    <mergeCell ref="B23:C23"/>
    <mergeCell ref="D24:E24"/>
    <mergeCell ref="D30:E30"/>
  </mergeCells>
  <printOptions/>
  <pageMargins left="1.0236220472440944" right="0.4724409448818898" top="0.7874015748031497" bottom="0.7874015748031497" header="0" footer="0"/>
  <pageSetup fitToHeight="0" fitToWidth="1" horizontalDpi="600" verticalDpi="600" orientation="portrait" paperSize="9" scale="51" r:id="rId1"/>
  <rowBreaks count="1" manualBreakCount="1">
    <brk id="4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Чугрова Мария</cp:lastModifiedBy>
  <cp:lastPrinted>2024-03-06T12:10:15Z</cp:lastPrinted>
  <dcterms:created xsi:type="dcterms:W3CDTF">2002-02-20T13:27:15Z</dcterms:created>
  <dcterms:modified xsi:type="dcterms:W3CDTF">2024-03-19T07:02:37Z</dcterms:modified>
  <cp:category/>
  <cp:version/>
  <cp:contentType/>
  <cp:contentStatus/>
</cp:coreProperties>
</file>