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2025" sheetId="3" r:id="rId1"/>
  </sheets>
  <definedNames>
    <definedName name="_xlnm.Print_Area" localSheetId="0">'2025'!$A$1:$L$24</definedName>
  </definedNames>
  <calcPr calcId="162913"/>
</workbook>
</file>

<file path=xl/calcChain.xml><?xml version="1.0" encoding="utf-8"?>
<calcChain xmlns="http://schemas.openxmlformats.org/spreadsheetml/2006/main">
  <c r="K21" i="3" l="1"/>
  <c r="I19" i="3"/>
  <c r="I17" i="3"/>
  <c r="K18" i="3"/>
  <c r="I18" i="3"/>
  <c r="I14" i="3" l="1"/>
  <c r="J21" i="3" l="1"/>
  <c r="I21" i="3" l="1"/>
  <c r="L21" i="3"/>
  <c r="I22" i="3" l="1"/>
  <c r="I20" i="3" l="1"/>
  <c r="H22" i="3"/>
  <c r="H21" i="3"/>
  <c r="H17" i="3"/>
  <c r="H14" i="3"/>
  <c r="H20" i="3" l="1"/>
  <c r="F22" i="3"/>
  <c r="F21" i="3"/>
  <c r="F20" i="3" s="1"/>
  <c r="F17" i="3"/>
  <c r="F14" i="3"/>
  <c r="E19" i="3" l="1"/>
  <c r="G19" i="3" s="1"/>
  <c r="E18" i="3"/>
  <c r="E16" i="3"/>
  <c r="G16" i="3" s="1"/>
  <c r="E15" i="3"/>
  <c r="D22" i="3"/>
  <c r="D21" i="3"/>
  <c r="D17" i="3"/>
  <c r="D14" i="3"/>
  <c r="G22" i="3" l="1"/>
  <c r="D20" i="3"/>
  <c r="E17" i="3"/>
  <c r="G18" i="3"/>
  <c r="G17" i="3" s="1"/>
  <c r="E21" i="3"/>
  <c r="G15" i="3"/>
  <c r="E22" i="3"/>
  <c r="E14" i="3"/>
  <c r="C22" i="3"/>
  <c r="C21" i="3"/>
  <c r="E20" i="3" l="1"/>
  <c r="G21" i="3"/>
  <c r="G20" i="3" s="1"/>
  <c r="G14" i="3"/>
  <c r="C14" i="3"/>
  <c r="C17" i="3" l="1"/>
  <c r="C20" i="3"/>
</calcChain>
</file>

<file path=xl/sharedStrings.xml><?xml version="1.0" encoding="utf-8"?>
<sst xmlns="http://schemas.openxmlformats.org/spreadsheetml/2006/main" count="45" uniqueCount="22">
  <si>
    <t>(тыс.руб.)</t>
  </si>
  <si>
    <t>Вид муниципальных внутренних заимствований</t>
  </si>
  <si>
    <t>привлечение средств</t>
  </si>
  <si>
    <t>погашение средств</t>
  </si>
  <si>
    <t>Итого муниципальные внутренние заимствования</t>
  </si>
  <si>
    <t>к Решению Петрозаводского городского Совета</t>
  </si>
  <si>
    <t>Кредиты кредитных организаций в валюте Российской Федерации, в том числе:</t>
  </si>
  <si>
    <t>Изменения</t>
  </si>
  <si>
    <t>Утверждено Решением ПгС от 25.12.2015 №27/43-681</t>
  </si>
  <si>
    <t>Утверждено Решением ПгС от 25.02.2016 №27/46-720</t>
  </si>
  <si>
    <t>Утверждено Решением ПгС от 19.04.2016 №27/48-751</t>
  </si>
  <si>
    <t>Сумма</t>
  </si>
  <si>
    <t>Предельные сроки погашения долговых обязательств Петрозаводского городского округа, возникающих при осуществлении заимствований Петрозаводского городского округа</t>
  </si>
  <si>
    <t>х</t>
  </si>
  <si>
    <t>Бюджетные кредиты из других бюджетов бюджетной системы Российской Федерации в валюте Российской Федерации, в том числе:</t>
  </si>
  <si>
    <t>2025 год</t>
  </si>
  <si>
    <t>2026 год</t>
  </si>
  <si>
    <t>2027 год</t>
  </si>
  <si>
    <t xml:space="preserve">Программа муниципальных внутренних заимствований Петрозаводского городского округа на 2025 год </t>
  </si>
  <si>
    <t xml:space="preserve">Примечание: Бюджетные кредиты из других бюджетов бюджетной системы Российской Федерации в валюте Российской Федерации предусмотрены в виде бюджетных кредитов на пополнение остатка средств на едином счете бюджета Петрозаводского городского округа, предоставляемых в соответствии с положениями пункта 2 статьи 93.6 Бюджетного кодекса Российской Федерации, и бюджетного кредита, предоставленного в 2021 году из бюджета Республики Карелия на погашение долговых обязательств Петрозаводского городского округа в виде обязательств по кредитам, полученным Петрозаводским городским округом в кредитных организациях, гашение по которому запланировано в 2025-2026 годах.             
</t>
  </si>
  <si>
    <t>Приложение № 4</t>
  </si>
  <si>
    <t>от 22 ноября 2024 г. № 29/30-441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</si>
</sst>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00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63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3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Border="1" applyAlignment="1" applyProtection="1"/>
    <xf numFmtId="165" fontId="7" fillId="0" borderId="0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top"/>
    </xf>
    <xf numFmtId="0" fontId="2" fillId="0" borderId="0" xfId="1" applyNumberFormat="1" applyFont="1" applyFill="1" applyBorder="1" applyAlignment="1" applyProtection="1"/>
    <xf numFmtId="49" fontId="7" fillId="0" borderId="8" xfId="2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/>
    <xf numFmtId="0" fontId="3" fillId="0" borderId="0" xfId="0" applyFont="1" applyFill="1" applyAlignment="1">
      <alignment horizontal="right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top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7" fillId="0" borderId="12" xfId="1" applyNumberFormat="1" applyFont="1" applyFill="1" applyBorder="1" applyAlignment="1" applyProtection="1">
      <alignment horizontal="center" vertical="center"/>
    </xf>
    <xf numFmtId="165" fontId="7" fillId="0" borderId="12" xfId="1" applyNumberFormat="1" applyFont="1" applyFill="1" applyBorder="1" applyAlignment="1" applyProtection="1">
      <alignment horizontal="center" vertical="center"/>
    </xf>
    <xf numFmtId="165" fontId="7" fillId="0" borderId="15" xfId="1" applyNumberFormat="1" applyFont="1" applyFill="1" applyBorder="1" applyAlignment="1" applyProtection="1">
      <alignment horizontal="center" vertical="center"/>
    </xf>
    <xf numFmtId="164" fontId="7" fillId="0" borderId="15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5" fontId="7" fillId="0" borderId="9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 applyProtection="1">
      <alignment horizontal="left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Border="1" applyAlignment="1" applyProtection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166" fontId="5" fillId="0" borderId="9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49" fontId="7" fillId="0" borderId="13" xfId="2" applyNumberFormat="1" applyFont="1" applyFill="1" applyBorder="1" applyAlignment="1" applyProtection="1">
      <alignment horizontal="left" vertical="center" wrapText="1"/>
    </xf>
    <xf numFmtId="49" fontId="7" fillId="0" borderId="14" xfId="2" applyNumberFormat="1" applyFont="1" applyFill="1" applyBorder="1" applyAlignment="1" applyProtection="1">
      <alignment horizontal="left" vertical="center" wrapText="1"/>
    </xf>
    <xf numFmtId="49" fontId="7" fillId="0" borderId="16" xfId="2" applyNumberFormat="1" applyFont="1" applyFill="1" applyBorder="1" applyAlignment="1" applyProtection="1">
      <alignment horizontal="left" vertical="center" wrapText="1"/>
    </xf>
    <xf numFmtId="49" fontId="7" fillId="0" borderId="17" xfId="2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49" fontId="5" fillId="0" borderId="4" xfId="2" applyNumberFormat="1" applyFont="1" applyFill="1" applyBorder="1" applyAlignment="1" applyProtection="1">
      <alignment horizontal="left" vertical="center" wrapText="1"/>
    </xf>
    <xf numFmtId="49" fontId="5" fillId="0" borderId="5" xfId="2" applyNumberFormat="1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5" fillId="0" borderId="10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1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_2002 год" xfId="1"/>
    <cellStyle name="Обычный_tmpC004" xfId="2"/>
  </cellStyles>
  <dxfs count="0"/>
  <tableStyles count="0" defaultTableStyle="TableStyleMedium2" defaultPivotStyle="PivotStyleMedium9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view="pageBreakPreview" zoomScale="60" zoomScaleNormal="100" workbookViewId="0">
      <selection activeCell="K3" sqref="K3"/>
    </sheetView>
  </sheetViews>
  <sheetFormatPr defaultColWidth="9.28515625" defaultRowHeight="11.25" x14ac:dyDescent="0.25"/>
  <cols>
    <col min="1" max="1" width="87.42578125" style="1" customWidth="1"/>
    <col min="2" max="2" width="16" style="1" hidden="1" customWidth="1"/>
    <col min="3" max="3" width="21.5703125" style="1" hidden="1" customWidth="1"/>
    <col min="4" max="4" width="20.85546875" style="1" hidden="1" customWidth="1"/>
    <col min="5" max="5" width="24.140625" style="1" hidden="1" customWidth="1"/>
    <col min="6" max="6" width="20.85546875" style="1" hidden="1" customWidth="1"/>
    <col min="7" max="7" width="24.140625" style="1" hidden="1" customWidth="1"/>
    <col min="8" max="8" width="20.85546875" style="1" hidden="1" customWidth="1"/>
    <col min="9" max="9" width="32.28515625" style="1" customWidth="1"/>
    <col min="10" max="10" width="29" style="1" customWidth="1"/>
    <col min="11" max="11" width="26.7109375" style="1" customWidth="1"/>
    <col min="12" max="12" width="30.5703125" style="1" customWidth="1"/>
    <col min="13" max="14" width="42.42578125" style="1" customWidth="1"/>
    <col min="15" max="261" width="9.28515625" style="1"/>
    <col min="262" max="262" width="113.5703125" style="1" customWidth="1"/>
    <col min="263" max="263" width="17.7109375" style="1" customWidth="1"/>
    <col min="264" max="264" width="42.42578125" style="1" customWidth="1"/>
    <col min="265" max="517" width="9.28515625" style="1"/>
    <col min="518" max="518" width="113.5703125" style="1" customWidth="1"/>
    <col min="519" max="519" width="17.7109375" style="1" customWidth="1"/>
    <col min="520" max="520" width="42.42578125" style="1" customWidth="1"/>
    <col min="521" max="773" width="9.28515625" style="1"/>
    <col min="774" max="774" width="113.5703125" style="1" customWidth="1"/>
    <col min="775" max="775" width="17.7109375" style="1" customWidth="1"/>
    <col min="776" max="776" width="42.42578125" style="1" customWidth="1"/>
    <col min="777" max="1029" width="9.28515625" style="1"/>
    <col min="1030" max="1030" width="113.5703125" style="1" customWidth="1"/>
    <col min="1031" max="1031" width="17.7109375" style="1" customWidth="1"/>
    <col min="1032" max="1032" width="42.42578125" style="1" customWidth="1"/>
    <col min="1033" max="1285" width="9.28515625" style="1"/>
    <col min="1286" max="1286" width="113.5703125" style="1" customWidth="1"/>
    <col min="1287" max="1287" width="17.7109375" style="1" customWidth="1"/>
    <col min="1288" max="1288" width="42.42578125" style="1" customWidth="1"/>
    <col min="1289" max="1541" width="9.28515625" style="1"/>
    <col min="1542" max="1542" width="113.5703125" style="1" customWidth="1"/>
    <col min="1543" max="1543" width="17.7109375" style="1" customWidth="1"/>
    <col min="1544" max="1544" width="42.42578125" style="1" customWidth="1"/>
    <col min="1545" max="1797" width="9.28515625" style="1"/>
    <col min="1798" max="1798" width="113.5703125" style="1" customWidth="1"/>
    <col min="1799" max="1799" width="17.7109375" style="1" customWidth="1"/>
    <col min="1800" max="1800" width="42.42578125" style="1" customWidth="1"/>
    <col min="1801" max="2053" width="9.28515625" style="1"/>
    <col min="2054" max="2054" width="113.5703125" style="1" customWidth="1"/>
    <col min="2055" max="2055" width="17.7109375" style="1" customWidth="1"/>
    <col min="2056" max="2056" width="42.42578125" style="1" customWidth="1"/>
    <col min="2057" max="2309" width="9.28515625" style="1"/>
    <col min="2310" max="2310" width="113.5703125" style="1" customWidth="1"/>
    <col min="2311" max="2311" width="17.7109375" style="1" customWidth="1"/>
    <col min="2312" max="2312" width="42.42578125" style="1" customWidth="1"/>
    <col min="2313" max="2565" width="9.28515625" style="1"/>
    <col min="2566" max="2566" width="113.5703125" style="1" customWidth="1"/>
    <col min="2567" max="2567" width="17.7109375" style="1" customWidth="1"/>
    <col min="2568" max="2568" width="42.42578125" style="1" customWidth="1"/>
    <col min="2569" max="2821" width="9.28515625" style="1"/>
    <col min="2822" max="2822" width="113.5703125" style="1" customWidth="1"/>
    <col min="2823" max="2823" width="17.7109375" style="1" customWidth="1"/>
    <col min="2824" max="2824" width="42.42578125" style="1" customWidth="1"/>
    <col min="2825" max="3077" width="9.28515625" style="1"/>
    <col min="3078" max="3078" width="113.5703125" style="1" customWidth="1"/>
    <col min="3079" max="3079" width="17.7109375" style="1" customWidth="1"/>
    <col min="3080" max="3080" width="42.42578125" style="1" customWidth="1"/>
    <col min="3081" max="3333" width="9.28515625" style="1"/>
    <col min="3334" max="3334" width="113.5703125" style="1" customWidth="1"/>
    <col min="3335" max="3335" width="17.7109375" style="1" customWidth="1"/>
    <col min="3336" max="3336" width="42.42578125" style="1" customWidth="1"/>
    <col min="3337" max="3589" width="9.28515625" style="1"/>
    <col min="3590" max="3590" width="113.5703125" style="1" customWidth="1"/>
    <col min="3591" max="3591" width="17.7109375" style="1" customWidth="1"/>
    <col min="3592" max="3592" width="42.42578125" style="1" customWidth="1"/>
    <col min="3593" max="3845" width="9.28515625" style="1"/>
    <col min="3846" max="3846" width="113.5703125" style="1" customWidth="1"/>
    <col min="3847" max="3847" width="17.7109375" style="1" customWidth="1"/>
    <col min="3848" max="3848" width="42.42578125" style="1" customWidth="1"/>
    <col min="3849" max="4101" width="9.28515625" style="1"/>
    <col min="4102" max="4102" width="113.5703125" style="1" customWidth="1"/>
    <col min="4103" max="4103" width="17.7109375" style="1" customWidth="1"/>
    <col min="4104" max="4104" width="42.42578125" style="1" customWidth="1"/>
    <col min="4105" max="4357" width="9.28515625" style="1"/>
    <col min="4358" max="4358" width="113.5703125" style="1" customWidth="1"/>
    <col min="4359" max="4359" width="17.7109375" style="1" customWidth="1"/>
    <col min="4360" max="4360" width="42.42578125" style="1" customWidth="1"/>
    <col min="4361" max="4613" width="9.28515625" style="1"/>
    <col min="4614" max="4614" width="113.5703125" style="1" customWidth="1"/>
    <col min="4615" max="4615" width="17.7109375" style="1" customWidth="1"/>
    <col min="4616" max="4616" width="42.42578125" style="1" customWidth="1"/>
    <col min="4617" max="4869" width="9.28515625" style="1"/>
    <col min="4870" max="4870" width="113.5703125" style="1" customWidth="1"/>
    <col min="4871" max="4871" width="17.7109375" style="1" customWidth="1"/>
    <col min="4872" max="4872" width="42.42578125" style="1" customWidth="1"/>
    <col min="4873" max="5125" width="9.28515625" style="1"/>
    <col min="5126" max="5126" width="113.5703125" style="1" customWidth="1"/>
    <col min="5127" max="5127" width="17.7109375" style="1" customWidth="1"/>
    <col min="5128" max="5128" width="42.42578125" style="1" customWidth="1"/>
    <col min="5129" max="5381" width="9.28515625" style="1"/>
    <col min="5382" max="5382" width="113.5703125" style="1" customWidth="1"/>
    <col min="5383" max="5383" width="17.7109375" style="1" customWidth="1"/>
    <col min="5384" max="5384" width="42.42578125" style="1" customWidth="1"/>
    <col min="5385" max="5637" width="9.28515625" style="1"/>
    <col min="5638" max="5638" width="113.5703125" style="1" customWidth="1"/>
    <col min="5639" max="5639" width="17.7109375" style="1" customWidth="1"/>
    <col min="5640" max="5640" width="42.42578125" style="1" customWidth="1"/>
    <col min="5641" max="5893" width="9.28515625" style="1"/>
    <col min="5894" max="5894" width="113.5703125" style="1" customWidth="1"/>
    <col min="5895" max="5895" width="17.7109375" style="1" customWidth="1"/>
    <col min="5896" max="5896" width="42.42578125" style="1" customWidth="1"/>
    <col min="5897" max="6149" width="9.28515625" style="1"/>
    <col min="6150" max="6150" width="113.5703125" style="1" customWidth="1"/>
    <col min="6151" max="6151" width="17.7109375" style="1" customWidth="1"/>
    <col min="6152" max="6152" width="42.42578125" style="1" customWidth="1"/>
    <col min="6153" max="6405" width="9.28515625" style="1"/>
    <col min="6406" max="6406" width="113.5703125" style="1" customWidth="1"/>
    <col min="6407" max="6407" width="17.7109375" style="1" customWidth="1"/>
    <col min="6408" max="6408" width="42.42578125" style="1" customWidth="1"/>
    <col min="6409" max="6661" width="9.28515625" style="1"/>
    <col min="6662" max="6662" width="113.5703125" style="1" customWidth="1"/>
    <col min="6663" max="6663" width="17.7109375" style="1" customWidth="1"/>
    <col min="6664" max="6664" width="42.42578125" style="1" customWidth="1"/>
    <col min="6665" max="6917" width="9.28515625" style="1"/>
    <col min="6918" max="6918" width="113.5703125" style="1" customWidth="1"/>
    <col min="6919" max="6919" width="17.7109375" style="1" customWidth="1"/>
    <col min="6920" max="6920" width="42.42578125" style="1" customWidth="1"/>
    <col min="6921" max="7173" width="9.28515625" style="1"/>
    <col min="7174" max="7174" width="113.5703125" style="1" customWidth="1"/>
    <col min="7175" max="7175" width="17.7109375" style="1" customWidth="1"/>
    <col min="7176" max="7176" width="42.42578125" style="1" customWidth="1"/>
    <col min="7177" max="7429" width="9.28515625" style="1"/>
    <col min="7430" max="7430" width="113.5703125" style="1" customWidth="1"/>
    <col min="7431" max="7431" width="17.7109375" style="1" customWidth="1"/>
    <col min="7432" max="7432" width="42.42578125" style="1" customWidth="1"/>
    <col min="7433" max="7685" width="9.28515625" style="1"/>
    <col min="7686" max="7686" width="113.5703125" style="1" customWidth="1"/>
    <col min="7687" max="7687" width="17.7109375" style="1" customWidth="1"/>
    <col min="7688" max="7688" width="42.42578125" style="1" customWidth="1"/>
    <col min="7689" max="7941" width="9.28515625" style="1"/>
    <col min="7942" max="7942" width="113.5703125" style="1" customWidth="1"/>
    <col min="7943" max="7943" width="17.7109375" style="1" customWidth="1"/>
    <col min="7944" max="7944" width="42.42578125" style="1" customWidth="1"/>
    <col min="7945" max="8197" width="9.28515625" style="1"/>
    <col min="8198" max="8198" width="113.5703125" style="1" customWidth="1"/>
    <col min="8199" max="8199" width="17.7109375" style="1" customWidth="1"/>
    <col min="8200" max="8200" width="42.42578125" style="1" customWidth="1"/>
    <col min="8201" max="8453" width="9.28515625" style="1"/>
    <col min="8454" max="8454" width="113.5703125" style="1" customWidth="1"/>
    <col min="8455" max="8455" width="17.7109375" style="1" customWidth="1"/>
    <col min="8456" max="8456" width="42.42578125" style="1" customWidth="1"/>
    <col min="8457" max="8709" width="9.28515625" style="1"/>
    <col min="8710" max="8710" width="113.5703125" style="1" customWidth="1"/>
    <col min="8711" max="8711" width="17.7109375" style="1" customWidth="1"/>
    <col min="8712" max="8712" width="42.42578125" style="1" customWidth="1"/>
    <col min="8713" max="8965" width="9.28515625" style="1"/>
    <col min="8966" max="8966" width="113.5703125" style="1" customWidth="1"/>
    <col min="8967" max="8967" width="17.7109375" style="1" customWidth="1"/>
    <col min="8968" max="8968" width="42.42578125" style="1" customWidth="1"/>
    <col min="8969" max="9221" width="9.28515625" style="1"/>
    <col min="9222" max="9222" width="113.5703125" style="1" customWidth="1"/>
    <col min="9223" max="9223" width="17.7109375" style="1" customWidth="1"/>
    <col min="9224" max="9224" width="42.42578125" style="1" customWidth="1"/>
    <col min="9225" max="9477" width="9.28515625" style="1"/>
    <col min="9478" max="9478" width="113.5703125" style="1" customWidth="1"/>
    <col min="9479" max="9479" width="17.7109375" style="1" customWidth="1"/>
    <col min="9480" max="9480" width="42.42578125" style="1" customWidth="1"/>
    <col min="9481" max="9733" width="9.28515625" style="1"/>
    <col min="9734" max="9734" width="113.5703125" style="1" customWidth="1"/>
    <col min="9735" max="9735" width="17.7109375" style="1" customWidth="1"/>
    <col min="9736" max="9736" width="42.42578125" style="1" customWidth="1"/>
    <col min="9737" max="9989" width="9.28515625" style="1"/>
    <col min="9990" max="9990" width="113.5703125" style="1" customWidth="1"/>
    <col min="9991" max="9991" width="17.7109375" style="1" customWidth="1"/>
    <col min="9992" max="9992" width="42.42578125" style="1" customWidth="1"/>
    <col min="9993" max="10245" width="9.28515625" style="1"/>
    <col min="10246" max="10246" width="113.5703125" style="1" customWidth="1"/>
    <col min="10247" max="10247" width="17.7109375" style="1" customWidth="1"/>
    <col min="10248" max="10248" width="42.42578125" style="1" customWidth="1"/>
    <col min="10249" max="10501" width="9.28515625" style="1"/>
    <col min="10502" max="10502" width="113.5703125" style="1" customWidth="1"/>
    <col min="10503" max="10503" width="17.7109375" style="1" customWidth="1"/>
    <col min="10504" max="10504" width="42.42578125" style="1" customWidth="1"/>
    <col min="10505" max="10757" width="9.28515625" style="1"/>
    <col min="10758" max="10758" width="113.5703125" style="1" customWidth="1"/>
    <col min="10759" max="10759" width="17.7109375" style="1" customWidth="1"/>
    <col min="10760" max="10760" width="42.42578125" style="1" customWidth="1"/>
    <col min="10761" max="11013" width="9.28515625" style="1"/>
    <col min="11014" max="11014" width="113.5703125" style="1" customWidth="1"/>
    <col min="11015" max="11015" width="17.7109375" style="1" customWidth="1"/>
    <col min="11016" max="11016" width="42.42578125" style="1" customWidth="1"/>
    <col min="11017" max="11269" width="9.28515625" style="1"/>
    <col min="11270" max="11270" width="113.5703125" style="1" customWidth="1"/>
    <col min="11271" max="11271" width="17.7109375" style="1" customWidth="1"/>
    <col min="11272" max="11272" width="42.42578125" style="1" customWidth="1"/>
    <col min="11273" max="11525" width="9.28515625" style="1"/>
    <col min="11526" max="11526" width="113.5703125" style="1" customWidth="1"/>
    <col min="11527" max="11527" width="17.7109375" style="1" customWidth="1"/>
    <col min="11528" max="11528" width="42.42578125" style="1" customWidth="1"/>
    <col min="11529" max="11781" width="9.28515625" style="1"/>
    <col min="11782" max="11782" width="113.5703125" style="1" customWidth="1"/>
    <col min="11783" max="11783" width="17.7109375" style="1" customWidth="1"/>
    <col min="11784" max="11784" width="42.42578125" style="1" customWidth="1"/>
    <col min="11785" max="12037" width="9.28515625" style="1"/>
    <col min="12038" max="12038" width="113.5703125" style="1" customWidth="1"/>
    <col min="12039" max="12039" width="17.7109375" style="1" customWidth="1"/>
    <col min="12040" max="12040" width="42.42578125" style="1" customWidth="1"/>
    <col min="12041" max="12293" width="9.28515625" style="1"/>
    <col min="12294" max="12294" width="113.5703125" style="1" customWidth="1"/>
    <col min="12295" max="12295" width="17.7109375" style="1" customWidth="1"/>
    <col min="12296" max="12296" width="42.42578125" style="1" customWidth="1"/>
    <col min="12297" max="12549" width="9.28515625" style="1"/>
    <col min="12550" max="12550" width="113.5703125" style="1" customWidth="1"/>
    <col min="12551" max="12551" width="17.7109375" style="1" customWidth="1"/>
    <col min="12552" max="12552" width="42.42578125" style="1" customWidth="1"/>
    <col min="12553" max="12805" width="9.28515625" style="1"/>
    <col min="12806" max="12806" width="113.5703125" style="1" customWidth="1"/>
    <col min="12807" max="12807" width="17.7109375" style="1" customWidth="1"/>
    <col min="12808" max="12808" width="42.42578125" style="1" customWidth="1"/>
    <col min="12809" max="13061" width="9.28515625" style="1"/>
    <col min="13062" max="13062" width="113.5703125" style="1" customWidth="1"/>
    <col min="13063" max="13063" width="17.7109375" style="1" customWidth="1"/>
    <col min="13064" max="13064" width="42.42578125" style="1" customWidth="1"/>
    <col min="13065" max="13317" width="9.28515625" style="1"/>
    <col min="13318" max="13318" width="113.5703125" style="1" customWidth="1"/>
    <col min="13319" max="13319" width="17.7109375" style="1" customWidth="1"/>
    <col min="13320" max="13320" width="42.42578125" style="1" customWidth="1"/>
    <col min="13321" max="13573" width="9.28515625" style="1"/>
    <col min="13574" max="13574" width="113.5703125" style="1" customWidth="1"/>
    <col min="13575" max="13575" width="17.7109375" style="1" customWidth="1"/>
    <col min="13576" max="13576" width="42.42578125" style="1" customWidth="1"/>
    <col min="13577" max="13829" width="9.28515625" style="1"/>
    <col min="13830" max="13830" width="113.5703125" style="1" customWidth="1"/>
    <col min="13831" max="13831" width="17.7109375" style="1" customWidth="1"/>
    <col min="13832" max="13832" width="42.42578125" style="1" customWidth="1"/>
    <col min="13833" max="14085" width="9.28515625" style="1"/>
    <col min="14086" max="14086" width="113.5703125" style="1" customWidth="1"/>
    <col min="14087" max="14087" width="17.7109375" style="1" customWidth="1"/>
    <col min="14088" max="14088" width="42.42578125" style="1" customWidth="1"/>
    <col min="14089" max="14341" width="9.28515625" style="1"/>
    <col min="14342" max="14342" width="113.5703125" style="1" customWidth="1"/>
    <col min="14343" max="14343" width="17.7109375" style="1" customWidth="1"/>
    <col min="14344" max="14344" width="42.42578125" style="1" customWidth="1"/>
    <col min="14345" max="14597" width="9.28515625" style="1"/>
    <col min="14598" max="14598" width="113.5703125" style="1" customWidth="1"/>
    <col min="14599" max="14599" width="17.7109375" style="1" customWidth="1"/>
    <col min="14600" max="14600" width="42.42578125" style="1" customWidth="1"/>
    <col min="14601" max="14853" width="9.28515625" style="1"/>
    <col min="14854" max="14854" width="113.5703125" style="1" customWidth="1"/>
    <col min="14855" max="14855" width="17.7109375" style="1" customWidth="1"/>
    <col min="14856" max="14856" width="42.42578125" style="1" customWidth="1"/>
    <col min="14857" max="15109" width="9.28515625" style="1"/>
    <col min="15110" max="15110" width="113.5703125" style="1" customWidth="1"/>
    <col min="15111" max="15111" width="17.7109375" style="1" customWidth="1"/>
    <col min="15112" max="15112" width="42.42578125" style="1" customWidth="1"/>
    <col min="15113" max="15365" width="9.28515625" style="1"/>
    <col min="15366" max="15366" width="113.5703125" style="1" customWidth="1"/>
    <col min="15367" max="15367" width="17.7109375" style="1" customWidth="1"/>
    <col min="15368" max="15368" width="42.42578125" style="1" customWidth="1"/>
    <col min="15369" max="15621" width="9.28515625" style="1"/>
    <col min="15622" max="15622" width="113.5703125" style="1" customWidth="1"/>
    <col min="15623" max="15623" width="17.7109375" style="1" customWidth="1"/>
    <col min="15624" max="15624" width="42.42578125" style="1" customWidth="1"/>
    <col min="15625" max="15877" width="9.28515625" style="1"/>
    <col min="15878" max="15878" width="113.5703125" style="1" customWidth="1"/>
    <col min="15879" max="15879" width="17.7109375" style="1" customWidth="1"/>
    <col min="15880" max="15880" width="42.42578125" style="1" customWidth="1"/>
    <col min="15881" max="16133" width="9.28515625" style="1"/>
    <col min="16134" max="16134" width="113.5703125" style="1" customWidth="1"/>
    <col min="16135" max="16135" width="17.7109375" style="1" customWidth="1"/>
    <col min="16136" max="16136" width="42.42578125" style="1" customWidth="1"/>
    <col min="16137" max="16384" width="9.28515625" style="1"/>
  </cols>
  <sheetData>
    <row r="1" spans="1:17" ht="28.5" customHeight="1" x14ac:dyDescent="0.3">
      <c r="A1" s="11"/>
      <c r="B1" s="13"/>
      <c r="C1" s="26"/>
      <c r="D1" s="11"/>
      <c r="E1" s="11"/>
      <c r="F1" s="11"/>
      <c r="G1" s="11"/>
      <c r="H1" s="11"/>
      <c r="I1" s="11"/>
      <c r="J1" s="13"/>
      <c r="K1" s="13" t="s">
        <v>20</v>
      </c>
      <c r="L1" s="26"/>
      <c r="M1" s="11"/>
      <c r="N1" s="11"/>
      <c r="O1" s="11"/>
      <c r="P1" s="11"/>
      <c r="Q1" s="11"/>
    </row>
    <row r="2" spans="1:17" s="2" customFormat="1" ht="26.25" customHeight="1" x14ac:dyDescent="0.3">
      <c r="A2" s="5"/>
      <c r="B2" s="13"/>
      <c r="C2" s="26"/>
      <c r="D2" s="5"/>
      <c r="E2" s="5"/>
      <c r="F2" s="5"/>
      <c r="G2" s="5"/>
      <c r="H2" s="5"/>
      <c r="I2" s="5"/>
      <c r="J2" s="13"/>
      <c r="K2" s="13" t="s">
        <v>5</v>
      </c>
      <c r="L2" s="26"/>
      <c r="M2" s="5"/>
      <c r="N2" s="5"/>
      <c r="O2" s="5"/>
      <c r="P2" s="5"/>
      <c r="Q2" s="5"/>
    </row>
    <row r="3" spans="1:17" s="5" customFormat="1" ht="22.5" customHeight="1" x14ac:dyDescent="0.3">
      <c r="B3" s="13"/>
      <c r="C3" s="27"/>
      <c r="J3" s="13"/>
      <c r="K3" s="13" t="s">
        <v>21</v>
      </c>
      <c r="L3" s="27"/>
    </row>
    <row r="4" spans="1:17" s="5" customFormat="1" ht="30" customHeight="1" x14ac:dyDescent="0.3">
      <c r="B4" s="7"/>
      <c r="C4" s="27"/>
    </row>
    <row r="5" spans="1:17" s="5" customFormat="1" ht="24.75" customHeight="1" x14ac:dyDescent="0.3">
      <c r="B5" s="7"/>
      <c r="C5" s="27"/>
    </row>
    <row r="6" spans="1:17" s="5" customFormat="1" ht="24.75" customHeight="1" x14ac:dyDescent="0.3">
      <c r="B6" s="7"/>
      <c r="C6" s="27"/>
    </row>
    <row r="7" spans="1:17" s="2" customFormat="1" ht="53.25" customHeight="1" x14ac:dyDescent="0.3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34"/>
      <c r="N7" s="34"/>
    </row>
    <row r="8" spans="1:17" s="2" customFormat="1" ht="21" customHeight="1" x14ac:dyDescent="0.3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35"/>
      <c r="N8" s="35"/>
    </row>
    <row r="9" spans="1:17" s="2" customFormat="1" ht="17.25" customHeight="1" x14ac:dyDescent="0.25">
      <c r="A9" s="3"/>
      <c r="B9" s="3"/>
      <c r="C9" s="3"/>
    </row>
    <row r="10" spans="1:17" s="2" customFormat="1" ht="19.5" thickBot="1" x14ac:dyDescent="0.3">
      <c r="A10" s="4"/>
      <c r="B10" s="4"/>
      <c r="E10" s="6"/>
      <c r="G10" s="6" t="s">
        <v>0</v>
      </c>
      <c r="M10" s="14"/>
      <c r="N10" s="14"/>
    </row>
    <row r="11" spans="1:17" ht="117" thickBot="1" x14ac:dyDescent="0.3">
      <c r="A11" s="54" t="s">
        <v>1</v>
      </c>
      <c r="B11" s="55"/>
      <c r="C11" s="28" t="s">
        <v>8</v>
      </c>
      <c r="D11" s="37" t="s">
        <v>7</v>
      </c>
      <c r="E11" s="37" t="s">
        <v>9</v>
      </c>
      <c r="F11" s="37" t="s">
        <v>7</v>
      </c>
      <c r="G11" s="37" t="s">
        <v>10</v>
      </c>
      <c r="H11" s="37" t="s">
        <v>7</v>
      </c>
      <c r="I11" s="58" t="s">
        <v>11</v>
      </c>
      <c r="J11" s="60" t="s">
        <v>12</v>
      </c>
      <c r="K11" s="61"/>
      <c r="L11" s="62"/>
      <c r="M11" s="15"/>
      <c r="N11" s="15"/>
    </row>
    <row r="12" spans="1:17" ht="24" thickBot="1" x14ac:dyDescent="0.3">
      <c r="A12" s="56"/>
      <c r="B12" s="57"/>
      <c r="C12" s="36"/>
      <c r="D12" s="37"/>
      <c r="E12" s="37"/>
      <c r="F12" s="37"/>
      <c r="G12" s="37"/>
      <c r="H12" s="37"/>
      <c r="I12" s="59"/>
      <c r="J12" s="37" t="s">
        <v>15</v>
      </c>
      <c r="K12" s="37" t="s">
        <v>16</v>
      </c>
      <c r="L12" s="39" t="s">
        <v>17</v>
      </c>
      <c r="M12" s="15"/>
      <c r="N12" s="15"/>
    </row>
    <row r="13" spans="1:17" ht="19.5" thickBot="1" x14ac:dyDescent="0.3">
      <c r="A13" s="52">
        <v>1</v>
      </c>
      <c r="B13" s="53"/>
      <c r="C13" s="29">
        <v>2</v>
      </c>
      <c r="D13" s="10">
        <v>3</v>
      </c>
      <c r="E13" s="10">
        <v>2</v>
      </c>
      <c r="F13" s="10">
        <v>3</v>
      </c>
      <c r="G13" s="10">
        <v>2</v>
      </c>
      <c r="H13" s="10">
        <v>3</v>
      </c>
      <c r="I13" s="10">
        <v>2</v>
      </c>
      <c r="J13" s="10">
        <v>3</v>
      </c>
      <c r="K13" s="10">
        <v>4</v>
      </c>
      <c r="L13" s="10">
        <v>5</v>
      </c>
      <c r="M13" s="16"/>
      <c r="N13" s="16"/>
    </row>
    <row r="14" spans="1:17" ht="110.25" customHeight="1" x14ac:dyDescent="0.25">
      <c r="A14" s="48" t="s">
        <v>14</v>
      </c>
      <c r="B14" s="49"/>
      <c r="C14" s="30">
        <f>C15-C16</f>
        <v>0</v>
      </c>
      <c r="D14" s="22">
        <f t="shared" ref="D14:E14" si="0">D15-D16</f>
        <v>0</v>
      </c>
      <c r="E14" s="23">
        <f t="shared" si="0"/>
        <v>0</v>
      </c>
      <c r="F14" s="22">
        <f t="shared" ref="F14:G14" si="1">F15-F16</f>
        <v>50000</v>
      </c>
      <c r="G14" s="23">
        <f t="shared" si="1"/>
        <v>50000</v>
      </c>
      <c r="H14" s="22">
        <f t="shared" ref="H14" si="2">H15-H16</f>
        <v>0</v>
      </c>
      <c r="I14" s="23">
        <f>I15-I16</f>
        <v>-669897.35000000009</v>
      </c>
      <c r="J14" s="40" t="s">
        <v>13</v>
      </c>
      <c r="K14" s="40" t="s">
        <v>13</v>
      </c>
      <c r="L14" s="40" t="s">
        <v>13</v>
      </c>
      <c r="M14" s="17"/>
      <c r="N14" s="17"/>
    </row>
    <row r="15" spans="1:17" ht="39.75" customHeight="1" x14ac:dyDescent="0.25">
      <c r="A15" s="42" t="s">
        <v>2</v>
      </c>
      <c r="B15" s="43"/>
      <c r="C15" s="31">
        <v>201204.6</v>
      </c>
      <c r="D15" s="18">
        <v>16666.400000000001</v>
      </c>
      <c r="E15" s="18">
        <f>C15+D15</f>
        <v>217871</v>
      </c>
      <c r="F15" s="18">
        <v>50000</v>
      </c>
      <c r="G15" s="18">
        <f>E15+F15</f>
        <v>267871</v>
      </c>
      <c r="H15" s="18">
        <v>-5000</v>
      </c>
      <c r="I15" s="18">
        <v>500000</v>
      </c>
      <c r="J15" s="18">
        <v>500000</v>
      </c>
      <c r="K15" s="18">
        <v>0</v>
      </c>
      <c r="L15" s="18">
        <v>0</v>
      </c>
      <c r="M15" s="9"/>
      <c r="N15" s="9"/>
    </row>
    <row r="16" spans="1:17" ht="39.75" customHeight="1" thickBot="1" x14ac:dyDescent="0.3">
      <c r="A16" s="44" t="s">
        <v>3</v>
      </c>
      <c r="B16" s="45"/>
      <c r="C16" s="32">
        <v>201204.6</v>
      </c>
      <c r="D16" s="21">
        <v>16666.400000000001</v>
      </c>
      <c r="E16" s="21">
        <f>C16+D16</f>
        <v>217871</v>
      </c>
      <c r="F16" s="21"/>
      <c r="G16" s="21">
        <f>E16+F16</f>
        <v>217871</v>
      </c>
      <c r="H16" s="21">
        <v>-5000</v>
      </c>
      <c r="I16" s="21">
        <v>1169897.3500000001</v>
      </c>
      <c r="J16" s="21" t="s">
        <v>13</v>
      </c>
      <c r="K16" s="21" t="s">
        <v>13</v>
      </c>
      <c r="L16" s="21" t="s">
        <v>13</v>
      </c>
      <c r="M16" s="9"/>
      <c r="N16" s="9"/>
    </row>
    <row r="17" spans="1:14" ht="77.25" customHeight="1" x14ac:dyDescent="0.25">
      <c r="A17" s="46" t="s">
        <v>6</v>
      </c>
      <c r="B17" s="47"/>
      <c r="C17" s="30">
        <f>C18-C19</f>
        <v>119160.79999999981</v>
      </c>
      <c r="D17" s="22">
        <f t="shared" ref="D17:E17" si="3">D18-D19</f>
        <v>0</v>
      </c>
      <c r="E17" s="23">
        <f t="shared" si="3"/>
        <v>119160.79999999981</v>
      </c>
      <c r="F17" s="22">
        <f t="shared" ref="F17:G17" si="4">F18-F19</f>
        <v>0</v>
      </c>
      <c r="G17" s="23">
        <f t="shared" si="4"/>
        <v>119160.79999999981</v>
      </c>
      <c r="H17" s="23">
        <f t="shared" ref="H17" si="5">H18-H19</f>
        <v>60000</v>
      </c>
      <c r="I17" s="23">
        <f>I18-I19</f>
        <v>195697.35000000009</v>
      </c>
      <c r="J17" s="23" t="s">
        <v>13</v>
      </c>
      <c r="K17" s="23" t="s">
        <v>13</v>
      </c>
      <c r="L17" s="23" t="s">
        <v>13</v>
      </c>
      <c r="M17" s="17"/>
      <c r="N17" s="17"/>
    </row>
    <row r="18" spans="1:14" ht="39.75" customHeight="1" x14ac:dyDescent="0.25">
      <c r="A18" s="42" t="s">
        <v>2</v>
      </c>
      <c r="B18" s="43"/>
      <c r="C18" s="31">
        <v>3052045.3</v>
      </c>
      <c r="D18" s="19"/>
      <c r="E18" s="18">
        <f t="shared" ref="E18:E19" si="6">C18+D18</f>
        <v>3052045.3</v>
      </c>
      <c r="F18" s="19"/>
      <c r="G18" s="18">
        <f t="shared" ref="G18:G19" si="7">E18+F18</f>
        <v>3052045.3</v>
      </c>
      <c r="H18" s="18">
        <v>60000</v>
      </c>
      <c r="I18" s="18">
        <f>J18+K18+L18</f>
        <v>2626902.6500000004</v>
      </c>
      <c r="J18" s="18">
        <v>0</v>
      </c>
      <c r="K18" s="18">
        <f>1600000+195697.35</f>
        <v>1795697.35</v>
      </c>
      <c r="L18" s="18">
        <v>831205.3</v>
      </c>
      <c r="M18" s="9"/>
      <c r="N18" s="9"/>
    </row>
    <row r="19" spans="1:14" ht="39.75" customHeight="1" thickBot="1" x14ac:dyDescent="0.3">
      <c r="A19" s="44" t="s">
        <v>3</v>
      </c>
      <c r="B19" s="45"/>
      <c r="C19" s="32">
        <v>2932884.5</v>
      </c>
      <c r="D19" s="20"/>
      <c r="E19" s="21">
        <f t="shared" si="6"/>
        <v>2932884.5</v>
      </c>
      <c r="F19" s="20"/>
      <c r="G19" s="21">
        <f t="shared" si="7"/>
        <v>2932884.5</v>
      </c>
      <c r="H19" s="21"/>
      <c r="I19" s="21">
        <f>I18-195697.35</f>
        <v>2431205.3000000003</v>
      </c>
      <c r="J19" s="21" t="s">
        <v>13</v>
      </c>
      <c r="K19" s="21" t="s">
        <v>13</v>
      </c>
      <c r="L19" s="21" t="s">
        <v>13</v>
      </c>
      <c r="M19" s="9"/>
      <c r="N19" s="9"/>
    </row>
    <row r="20" spans="1:14" ht="79.5" customHeight="1" x14ac:dyDescent="0.25">
      <c r="A20" s="48" t="s">
        <v>4</v>
      </c>
      <c r="B20" s="49"/>
      <c r="C20" s="30">
        <f>C21-C22</f>
        <v>119160.79999999981</v>
      </c>
      <c r="D20" s="24">
        <f t="shared" ref="D20:E20" si="8">D21-D22</f>
        <v>0</v>
      </c>
      <c r="E20" s="23">
        <f t="shared" si="8"/>
        <v>119160.79999999981</v>
      </c>
      <c r="F20" s="24">
        <f t="shared" ref="F20:G20" si="9">F21-F22</f>
        <v>50000</v>
      </c>
      <c r="G20" s="23">
        <f t="shared" si="9"/>
        <v>169160.79999999981</v>
      </c>
      <c r="H20" s="25">
        <f t="shared" ref="H20" si="10">H21-H22</f>
        <v>60000</v>
      </c>
      <c r="I20" s="23">
        <f>I21-I22</f>
        <v>-474200</v>
      </c>
      <c r="J20" s="23" t="s">
        <v>13</v>
      </c>
      <c r="K20" s="23" t="s">
        <v>13</v>
      </c>
      <c r="L20" s="23" t="s">
        <v>13</v>
      </c>
      <c r="M20" s="17"/>
      <c r="N20" s="17"/>
    </row>
    <row r="21" spans="1:14" ht="39.75" customHeight="1" x14ac:dyDescent="0.25">
      <c r="A21" s="42" t="s">
        <v>2</v>
      </c>
      <c r="B21" s="43"/>
      <c r="C21" s="31">
        <f>C15+C18</f>
        <v>3253249.9</v>
      </c>
      <c r="D21" s="19">
        <f t="shared" ref="D21:E21" si="11">D15+D18</f>
        <v>16666.400000000001</v>
      </c>
      <c r="E21" s="18">
        <f t="shared" si="11"/>
        <v>3269916.3</v>
      </c>
      <c r="F21" s="19">
        <f t="shared" ref="F21:G21" si="12">F15+F18</f>
        <v>50000</v>
      </c>
      <c r="G21" s="18">
        <f t="shared" si="12"/>
        <v>3319916.3</v>
      </c>
      <c r="H21" s="19">
        <f t="shared" ref="H21" si="13">H15+H18</f>
        <v>55000</v>
      </c>
      <c r="I21" s="18">
        <f>I15+I18</f>
        <v>3126902.6500000004</v>
      </c>
      <c r="J21" s="18">
        <f>J15+J18</f>
        <v>500000</v>
      </c>
      <c r="K21" s="18">
        <f>K18</f>
        <v>1795697.35</v>
      </c>
      <c r="L21" s="18">
        <f>L18+L15</f>
        <v>831205.3</v>
      </c>
      <c r="M21" s="9"/>
      <c r="N21" s="9"/>
    </row>
    <row r="22" spans="1:14" ht="39.75" customHeight="1" thickBot="1" x14ac:dyDescent="0.3">
      <c r="A22" s="44" t="s">
        <v>3</v>
      </c>
      <c r="B22" s="45"/>
      <c r="C22" s="32">
        <f>C16+C19</f>
        <v>3134089.1</v>
      </c>
      <c r="D22" s="20">
        <f t="shared" ref="D22:E22" si="14">D16+D19</f>
        <v>16666.400000000001</v>
      </c>
      <c r="E22" s="21">
        <f t="shared" si="14"/>
        <v>3150755.5</v>
      </c>
      <c r="F22" s="20">
        <f t="shared" ref="F22:G22" si="15">F16+F19</f>
        <v>0</v>
      </c>
      <c r="G22" s="21">
        <f t="shared" si="15"/>
        <v>3150755.5</v>
      </c>
      <c r="H22" s="20">
        <f t="shared" ref="H22" si="16">H16+H19</f>
        <v>-5000</v>
      </c>
      <c r="I22" s="21">
        <f t="shared" ref="I22" si="17">I16+I19</f>
        <v>3601102.6500000004</v>
      </c>
      <c r="J22" s="21" t="s">
        <v>13</v>
      </c>
      <c r="K22" s="21" t="s">
        <v>13</v>
      </c>
      <c r="L22" s="21" t="s">
        <v>13</v>
      </c>
      <c r="M22" s="9"/>
      <c r="N22" s="9"/>
    </row>
    <row r="23" spans="1:14" ht="21" customHeight="1" x14ac:dyDescent="0.25">
      <c r="A23" s="12"/>
      <c r="B23" s="12"/>
      <c r="C23" s="33"/>
      <c r="D23" s="8"/>
      <c r="E23" s="9"/>
      <c r="F23" s="8"/>
      <c r="G23" s="9"/>
      <c r="H23" s="8"/>
      <c r="I23" s="8"/>
      <c r="J23" s="8"/>
      <c r="K23" s="8"/>
      <c r="L23" s="8"/>
      <c r="M23" s="9"/>
      <c r="N23" s="9"/>
    </row>
    <row r="24" spans="1:14" ht="93" customHeight="1" x14ac:dyDescent="0.3">
      <c r="A24" s="41" t="s">
        <v>19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38"/>
      <c r="N24" s="38"/>
    </row>
  </sheetData>
  <mergeCells count="16">
    <mergeCell ref="A7:L7"/>
    <mergeCell ref="A8:L8"/>
    <mergeCell ref="A13:B13"/>
    <mergeCell ref="A14:B14"/>
    <mergeCell ref="A11:B12"/>
    <mergeCell ref="I11:I12"/>
    <mergeCell ref="J11:L11"/>
    <mergeCell ref="A24:L24"/>
    <mergeCell ref="A21:B21"/>
    <mergeCell ref="A22:B22"/>
    <mergeCell ref="A15:B15"/>
    <mergeCell ref="A16:B16"/>
    <mergeCell ref="A17:B17"/>
    <mergeCell ref="A18:B18"/>
    <mergeCell ref="A19:B19"/>
    <mergeCell ref="A20:B20"/>
  </mergeCells>
  <pageMargins left="0.98425196850393704" right="0.43307086614173229" top="0.78740157480314965" bottom="0.78740157480314965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2024-11-21T08:46:02Z</dcterms:modified>
</cp:coreProperties>
</file>