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server\папка обмена\03.АУДИТОРЫ. ИНСПЕКТОРЫ\2025 год\ИЗМЕНЕНИЯ в БЮДЖЕТ\на сессию 20.02\"/>
    </mc:Choice>
  </mc:AlternateContent>
  <bookViews>
    <workbookView xWindow="0" yWindow="0" windowWidth="28770" windowHeight="12360" firstSheet="2" activeTab="2"/>
  </bookViews>
  <sheets>
    <sheet name="Расходы по ВР" sheetId="7" state="hidden" r:id="rId1"/>
    <sheet name="расходы" sheetId="1" state="hidden" r:id="rId2"/>
    <sheet name="Приложение" sheetId="16" r:id="rId3"/>
    <sheet name="Лист2" sheetId="12" state="hidden" r:id="rId4"/>
    <sheet name="кредиты" sheetId="3" state="hidden" r:id="rId5"/>
    <sheet name="Лист1" sheetId="8" state="hidden" r:id="rId6"/>
  </sheets>
  <definedNames>
    <definedName name="_xlnm.Print_Area" localSheetId="2">Приложение!$A$1:$M$15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6" l="1"/>
  <c r="F14" i="16"/>
  <c r="E14" i="16"/>
  <c r="D14" i="16"/>
  <c r="C14" i="16"/>
  <c r="B14" i="16"/>
  <c r="M13" i="16"/>
  <c r="L13" i="16"/>
  <c r="J13" i="16"/>
  <c r="I13" i="16"/>
  <c r="H13" i="16"/>
  <c r="M12" i="16"/>
  <c r="L12" i="16"/>
  <c r="K12" i="16"/>
  <c r="J12" i="16"/>
  <c r="I12" i="16"/>
  <c r="H12" i="16"/>
  <c r="M11" i="16"/>
  <c r="L11" i="16"/>
  <c r="K11" i="16"/>
  <c r="J11" i="16"/>
  <c r="I11" i="16"/>
  <c r="H11" i="16"/>
  <c r="M10" i="16"/>
  <c r="L10" i="16"/>
  <c r="K10" i="16"/>
  <c r="J10" i="16"/>
  <c r="I10" i="16"/>
  <c r="H10" i="16"/>
  <c r="M9" i="16"/>
  <c r="L9" i="16"/>
  <c r="K9" i="16"/>
  <c r="J9" i="16"/>
  <c r="I9" i="16"/>
  <c r="H9" i="16"/>
  <c r="L14" i="16" l="1"/>
  <c r="J14" i="16"/>
  <c r="K14" i="16"/>
  <c r="I14" i="16"/>
  <c r="H14" i="16"/>
  <c r="E13" i="12" l="1"/>
  <c r="D13" i="12"/>
  <c r="C13" i="12"/>
  <c r="D18" i="12"/>
  <c r="D23" i="12" s="1"/>
  <c r="E17" i="12"/>
  <c r="E18" i="12" s="1"/>
  <c r="E23" i="12" s="1"/>
  <c r="D17" i="12"/>
  <c r="C17" i="12"/>
  <c r="C18" i="12" l="1"/>
  <c r="C23" i="12" s="1"/>
  <c r="D8" i="8" l="1"/>
  <c r="E8" i="8" s="1"/>
  <c r="D9" i="8"/>
  <c r="E9" i="8" s="1"/>
  <c r="D7" i="8"/>
  <c r="E7" i="8" s="1"/>
  <c r="D14" i="7" l="1"/>
  <c r="F7" i="7"/>
  <c r="F8" i="7"/>
  <c r="F9" i="7"/>
  <c r="F10" i="7"/>
  <c r="F11" i="7"/>
  <c r="F12" i="7"/>
  <c r="F13" i="7"/>
  <c r="E14" i="7" l="1"/>
  <c r="H7" i="7" l="1"/>
  <c r="H14" i="7" s="1"/>
  <c r="H8" i="7"/>
  <c r="H10" i="7"/>
  <c r="H12" i="7"/>
  <c r="H9" i="7"/>
  <c r="H11" i="7"/>
  <c r="H13" i="7"/>
  <c r="D13" i="1"/>
  <c r="G7" i="7" l="1"/>
  <c r="G11" i="7"/>
  <c r="G8" i="7"/>
  <c r="G12" i="7"/>
  <c r="G9" i="7"/>
  <c r="G13" i="7"/>
  <c r="G10" i="7"/>
  <c r="C7" i="3"/>
  <c r="D7" i="3"/>
  <c r="E7" i="3"/>
  <c r="F7" i="3"/>
  <c r="G7" i="3"/>
  <c r="B7" i="3"/>
  <c r="G14" i="7" l="1"/>
  <c r="F13" i="1"/>
  <c r="F8" i="1"/>
  <c r="F7" i="1"/>
  <c r="F14" i="7"/>
</calcChain>
</file>

<file path=xl/sharedStrings.xml><?xml version="1.0" encoding="utf-8"?>
<sst xmlns="http://schemas.openxmlformats.org/spreadsheetml/2006/main" count="117" uniqueCount="101">
  <si>
    <t xml:space="preserve">Бюджет </t>
  </si>
  <si>
    <t>Наименование</t>
  </si>
  <si>
    <t>Отклонение</t>
  </si>
  <si>
    <t>Сумма</t>
  </si>
  <si>
    <t>%</t>
  </si>
  <si>
    <t>4 (гр.3-гр.2)</t>
  </si>
  <si>
    <t>5 (гр.4/гр.2*100)</t>
  </si>
  <si>
    <t>Доходы - всего</t>
  </si>
  <si>
    <t>Расходы - всего</t>
  </si>
  <si>
    <t>Дефицит (сумма)</t>
  </si>
  <si>
    <t>Отклонение (Темп роста/снижения)</t>
  </si>
  <si>
    <t>КВР</t>
  </si>
  <si>
    <t>Тыс.рублей</t>
  </si>
  <si>
    <t>Доля в расходах, %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</si>
  <si>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</si>
  <si>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</si>
  <si>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</si>
  <si>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</si>
  <si>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</si>
  <si>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</si>
  <si>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</si>
  <si>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ВСЕГО:</t>
  </si>
  <si>
    <t xml:space="preserve">Анализ распределения бюджетных ассигнований по группам видов расходов </t>
  </si>
  <si>
    <t xml:space="preserve">Изменение ассигнований  на реализацию муниципальных программ </t>
  </si>
  <si>
    <t>Целевая статья</t>
  </si>
  <si>
    <t>Бюджетные ассигнования на  2014 год</t>
  </si>
  <si>
    <t>отклонение</t>
  </si>
  <si>
    <t>5=4-3</t>
  </si>
  <si>
    <t>ВСЕГО</t>
  </si>
  <si>
    <t>на 2014 год</t>
  </si>
  <si>
    <t>на 2015 год</t>
  </si>
  <si>
    <t>на 2016 год</t>
  </si>
  <si>
    <t>получение кредитов</t>
  </si>
  <si>
    <t>погашение кредитов</t>
  </si>
  <si>
    <t>Проект</t>
  </si>
  <si>
    <t>Изменение</t>
  </si>
  <si>
    <t>Бюджет на 2015 г. (Решение ПГС от 18.12.2014)</t>
  </si>
  <si>
    <t xml:space="preserve"> проект</t>
  </si>
  <si>
    <t>01 0 0000</t>
  </si>
  <si>
    <t>02 0 0000</t>
  </si>
  <si>
    <t>03 0 0000</t>
  </si>
  <si>
    <t>04 0 0000</t>
  </si>
  <si>
    <t>Муниципальная программа " Развитие транспортной системы Петрозаводского городского округа"</t>
  </si>
  <si>
    <t>05 0 0000</t>
  </si>
  <si>
    <t>Муниципальная программа "Благоустройство и охрана окружающей среды Петрозаводского городского округа"</t>
  </si>
  <si>
    <t>06 0 0000</t>
  </si>
  <si>
    <t>Муниципальная программа ""Энергосбережение и повышение энергетической эффективности Петрозаводского городского округа на 2010-2015 годы и на перспективу до 2020 года"</t>
  </si>
  <si>
    <t xml:space="preserve"> Муниципальная программа "Развитие физической культуры и спорта на территории Петрозаводского городского округа на 2013-22017 годы"</t>
  </si>
  <si>
    <t>Муниципальная программа "Развитие сферы культуры Петрозаводского городского округа"</t>
  </si>
  <si>
    <t>Муниципальная программа "Защита населения Петрозаводского городского округа и его территории от чрезвычайных ситуаций, обеспечение пожарной безопасноти и безопасности людей"</t>
  </si>
  <si>
    <t>Утвержденного бюджета</t>
  </si>
  <si>
    <t>Уточненного бюджета</t>
  </si>
  <si>
    <t>Внесение изменений от 25.02.16</t>
  </si>
  <si>
    <t>Бюджет на 2016 г. (Решение ПГС от 25.12.2015)</t>
  </si>
  <si>
    <t>Бюджет на 2017 год</t>
  </si>
  <si>
    <r>
      <t xml:space="preserve"> (</t>
    </r>
    <r>
      <rPr>
        <sz val="11"/>
        <color theme="1"/>
        <rFont val="Times New Roman"/>
        <family val="1"/>
        <charset val="204"/>
      </rPr>
      <t>Решение Петрозаводского городского Совета от 19 декабря 2016 года № 28/04-43</t>
    </r>
    <r>
      <rPr>
        <sz val="11"/>
        <color rgb="FF000000"/>
        <rFont val="Times New Roman"/>
        <family val="1"/>
        <charset val="204"/>
      </rPr>
      <t>)</t>
    </r>
  </si>
  <si>
    <t>Предложено в проекте решения на 07.06.2017</t>
  </si>
  <si>
    <t>х</t>
  </si>
  <si>
    <t>возн.за класс.рук-во</t>
  </si>
  <si>
    <t>разв.трансп.системы</t>
  </si>
  <si>
    <t>пересел.из авар.жилья</t>
  </si>
  <si>
    <t>подд.мест.инициатив</t>
  </si>
  <si>
    <t>подд.мал.и ср.бизнеса</t>
  </si>
  <si>
    <t>стимул.ОМСУ за оздор.фин.</t>
  </si>
  <si>
    <t>стимул.ОМСУ за прирост дох.</t>
  </si>
  <si>
    <t>занятость населения</t>
  </si>
  <si>
    <t>поощрение победит.</t>
  </si>
  <si>
    <t>подд.спорт.орган.</t>
  </si>
  <si>
    <t>возврат субсидии на пересел.</t>
  </si>
  <si>
    <t>безв.поступ.от нерезид.</t>
  </si>
  <si>
    <t>безв.пост.на мест.иниц.</t>
  </si>
  <si>
    <t>1.</t>
  </si>
  <si>
    <t>за счет МБТ</t>
  </si>
  <si>
    <t>всего увеличение</t>
  </si>
  <si>
    <t>всего уменьшение</t>
  </si>
  <si>
    <t>ИТОГО</t>
  </si>
  <si>
    <t>2.</t>
  </si>
  <si>
    <t>3.</t>
  </si>
  <si>
    <t xml:space="preserve">4. </t>
  </si>
  <si>
    <t>по ПЗ</t>
  </si>
  <si>
    <t>расх.</t>
  </si>
  <si>
    <t>Увеличение доходов и расх.</t>
  </si>
  <si>
    <t>ВСЕГО  увеличение</t>
  </si>
  <si>
    <t>соц.помощь малоимущ.</t>
  </si>
  <si>
    <t>2025 год</t>
  </si>
  <si>
    <t>2026 год</t>
  </si>
  <si>
    <t>2027 год</t>
  </si>
  <si>
    <t>Приложение 1</t>
  </si>
  <si>
    <t>(тыс. рублей)</t>
  </si>
  <si>
    <t>Темп прироста / 
снижения (+/-), %</t>
  </si>
  <si>
    <t>2024 год</t>
  </si>
  <si>
    <t>Доходы бюджета - всего,
в том числе:</t>
  </si>
  <si>
    <t>объем безвозмездных поступлений,
из них</t>
  </si>
  <si>
    <t>объем получаемых межбюджетных трансфертов</t>
  </si>
  <si>
    <t>Расходы бюджета - всего,</t>
  </si>
  <si>
    <t>в том числе условно утверждаемые расходы</t>
  </si>
  <si>
    <t>Дефицит (-)/профицит (+)</t>
  </si>
  <si>
    <t>Анализ изменений основных характеристик бюджета Петрозаводского городского округа на 2025 год и плановый период 2026 и 2027 годов</t>
  </si>
  <si>
    <t>Решение Петрозаводского городского Совета от 20.12.2024 N 29/31-455 "О бюджете Петрозаводского городского округа на 2025 год и на плановый период 2026 и 2027 годов"</t>
  </si>
  <si>
    <t>Проект решения Петрозаводского городского Совета "О бюджете Петрозаводского городского округа на 2025 год и на плановый период 2026 и 2027 годов"</t>
  </si>
  <si>
    <t>Размер дефицита,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</si>
</sst>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%"/>
    <numFmt numFmtId="166" formatCode="0.0"/>
  </numFmts>
  <fonts count="61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b/>
      <sz val="18"/>
      <color theme="3"/>
      <name val="Calibri Light"/>
      <family val="2"/>
      <charset val="204"/>
      <scheme val="major"/>
    </font>
    <font>
      <sz val="11"/>
      <color theme="1"/>
      <name val="Calibri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9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3">
    <xf numFmtId="0" fontId="0" fillId="0" borderId="0"/>
    <xf numFmtId="0" fontId="29" fillId="0" borderId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8" fillId="33" borderId="0" applyNumberFormat="0" applyBorder="0" applyAlignment="0" applyProtection="0"/>
    <xf numFmtId="0" fontId="32" fillId="39" borderId="0" applyNumberFormat="0" applyBorder="0" applyAlignment="0" applyProtection="0"/>
    <xf numFmtId="0" fontId="28" fillId="10" borderId="0" applyNumberFormat="0" applyBorder="0" applyAlignment="0" applyProtection="0"/>
    <xf numFmtId="0" fontId="32" fillId="40" borderId="0" applyNumberFormat="0" applyBorder="0" applyAlignment="0" applyProtection="0"/>
    <xf numFmtId="0" fontId="28" fillId="14" borderId="0" applyNumberFormat="0" applyBorder="0" applyAlignment="0" applyProtection="0"/>
    <xf numFmtId="0" fontId="32" fillId="41" borderId="0" applyNumberFormat="0" applyBorder="0" applyAlignment="0" applyProtection="0"/>
    <xf numFmtId="0" fontId="28" fillId="18" borderId="0" applyNumberFormat="0" applyBorder="0" applyAlignment="0" applyProtection="0"/>
    <xf numFmtId="0" fontId="32" fillId="37" borderId="0" applyNumberFormat="0" applyBorder="0" applyAlignment="0" applyProtection="0"/>
    <xf numFmtId="0" fontId="28" fillId="22" borderId="0" applyNumberFormat="0" applyBorder="0" applyAlignment="0" applyProtection="0"/>
    <xf numFmtId="0" fontId="32" fillId="38" borderId="0" applyNumberFormat="0" applyBorder="0" applyAlignment="0" applyProtection="0"/>
    <xf numFmtId="0" fontId="28" fillId="26" borderId="0" applyNumberFormat="0" applyBorder="0" applyAlignment="0" applyProtection="0"/>
    <xf numFmtId="0" fontId="32" fillId="42" borderId="0" applyNumberFormat="0" applyBorder="0" applyAlignment="0" applyProtection="0"/>
    <xf numFmtId="0" fontId="28" fillId="30" borderId="0" applyNumberFormat="0" applyBorder="0" applyAlignment="0" applyProtection="0"/>
    <xf numFmtId="0" fontId="33" fillId="36" borderId="22" applyNumberFormat="0" applyAlignment="0" applyProtection="0"/>
    <xf numFmtId="0" fontId="22" fillId="6" borderId="16" applyNumberFormat="0" applyAlignment="0" applyProtection="0"/>
    <xf numFmtId="0" fontId="34" fillId="43" borderId="23" applyNumberFormat="0" applyAlignment="0" applyProtection="0"/>
    <xf numFmtId="0" fontId="23" fillId="7" borderId="17" applyNumberFormat="0" applyAlignment="0" applyProtection="0"/>
    <xf numFmtId="0" fontId="35" fillId="43" borderId="22" applyNumberFormat="0" applyAlignment="0" applyProtection="0"/>
    <xf numFmtId="0" fontId="24" fillId="7" borderId="16" applyNumberFormat="0" applyAlignment="0" applyProtection="0"/>
    <xf numFmtId="0" fontId="36" fillId="0" borderId="24" applyNumberFormat="0" applyFill="0" applyAlignment="0" applyProtection="0"/>
    <xf numFmtId="0" fontId="16" fillId="0" borderId="13" applyNumberFormat="0" applyFill="0" applyAlignment="0" applyProtection="0"/>
    <xf numFmtId="0" fontId="37" fillId="0" borderId="25" applyNumberFormat="0" applyFill="0" applyAlignment="0" applyProtection="0"/>
    <xf numFmtId="0" fontId="17" fillId="0" borderId="14" applyNumberFormat="0" applyFill="0" applyAlignment="0" applyProtection="0"/>
    <xf numFmtId="0" fontId="38" fillId="0" borderId="26" applyNumberFormat="0" applyFill="0" applyAlignment="0" applyProtection="0"/>
    <xf numFmtId="0" fontId="18" fillId="0" borderId="15" applyNumberFormat="0" applyFill="0" applyAlignment="0" applyProtection="0"/>
    <xf numFmtId="0" fontId="3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9" fillId="0" borderId="27" applyNumberFormat="0" applyFill="0" applyAlignment="0" applyProtection="0"/>
    <xf numFmtId="0" fontId="11" fillId="0" borderId="21" applyNumberFormat="0" applyFill="0" applyAlignment="0" applyProtection="0"/>
    <xf numFmtId="0" fontId="40" fillId="44" borderId="28" applyNumberFormat="0" applyAlignment="0" applyProtection="0"/>
    <xf numFmtId="0" fontId="26" fillId="8" borderId="19" applyNumberFormat="0" applyAlignment="0" applyProtection="0"/>
    <xf numFmtId="0" fontId="4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2" fillId="45" borderId="0" applyNumberFormat="0" applyBorder="0" applyAlignment="0" applyProtection="0"/>
    <xf numFmtId="0" fontId="21" fillId="5" borderId="0" applyNumberFormat="0" applyBorder="0" applyAlignment="0" applyProtection="0"/>
    <xf numFmtId="0" fontId="48" fillId="0" borderId="0"/>
    <xf numFmtId="0" fontId="49" fillId="0" borderId="0"/>
    <xf numFmtId="0" fontId="50" fillId="0" borderId="0"/>
    <xf numFmtId="0" fontId="48" fillId="46" borderId="0"/>
    <xf numFmtId="0" fontId="52" fillId="0" borderId="0"/>
    <xf numFmtId="0" fontId="43" fillId="34" borderId="0" applyNumberFormat="0" applyBorder="0" applyAlignment="0" applyProtection="0"/>
    <xf numFmtId="0" fontId="20" fillId="4" borderId="0" applyNumberFormat="0" applyBorder="0" applyAlignment="0" applyProtection="0"/>
    <xf numFmtId="0" fontId="4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9" fillId="47" borderId="29" applyNumberFormat="0" applyAlignment="0" applyProtection="0"/>
    <xf numFmtId="0" fontId="31" fillId="9" borderId="20" applyNumberFormat="0" applyFont="0" applyAlignment="0" applyProtection="0"/>
    <xf numFmtId="0" fontId="45" fillId="0" borderId="30" applyNumberFormat="0" applyFill="0" applyAlignment="0" applyProtection="0"/>
    <xf numFmtId="0" fontId="25" fillId="0" borderId="18" applyNumberFormat="0" applyFill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3" fontId="30" fillId="0" borderId="0" applyFill="0" applyBorder="0" applyAlignment="0" applyProtection="0"/>
    <xf numFmtId="0" fontId="47" fillId="35" borderId="0" applyNumberFormat="0" applyBorder="0" applyAlignment="0" applyProtection="0"/>
    <xf numFmtId="0" fontId="19" fillId="3" borderId="0" applyNumberFormat="0" applyBorder="0" applyAlignment="0" applyProtection="0"/>
    <xf numFmtId="9" fontId="15" fillId="0" borderId="0" applyFont="0" applyFill="0" applyBorder="0" applyAlignment="0" applyProtection="0"/>
  </cellStyleXfs>
  <cellXfs count="96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4" fillId="0" borderId="0" xfId="0" applyFont="1"/>
    <xf numFmtId="0" fontId="6" fillId="0" borderId="3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10" fontId="1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right" vertical="center"/>
    </xf>
    <xf numFmtId="10" fontId="0" fillId="0" borderId="0" xfId="0" applyNumberFormat="1"/>
    <xf numFmtId="3" fontId="0" fillId="0" borderId="0" xfId="0" applyNumberFormat="1"/>
    <xf numFmtId="164" fontId="2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/>
    <xf numFmtId="49" fontId="53" fillId="0" borderId="0" xfId="54" applyNumberFormat="1" applyFont="1" applyAlignment="1">
      <alignment horizontal="center" vertical="center"/>
    </xf>
    <xf numFmtId="0" fontId="53" fillId="0" borderId="0" xfId="54" applyFont="1" applyFill="1" applyAlignment="1">
      <alignment horizontal="right" vertical="center"/>
    </xf>
    <xf numFmtId="0" fontId="53" fillId="0" borderId="0" xfId="54" applyFont="1" applyAlignment="1">
      <alignment horizontal="right" vertical="center"/>
    </xf>
    <xf numFmtId="0" fontId="53" fillId="0" borderId="0" xfId="54" applyFont="1" applyAlignment="1">
      <alignment vertical="center"/>
    </xf>
    <xf numFmtId="0" fontId="53" fillId="0" borderId="0" xfId="54" applyFont="1" applyBorder="1" applyAlignment="1">
      <alignment horizontal="right" vertical="center"/>
    </xf>
    <xf numFmtId="0" fontId="56" fillId="0" borderId="0" xfId="54" applyFont="1" applyAlignment="1">
      <alignment vertical="center" wrapText="1"/>
    </xf>
    <xf numFmtId="0" fontId="56" fillId="0" borderId="0" xfId="54" applyFont="1" applyAlignment="1">
      <alignment horizontal="center" vertical="center" wrapText="1"/>
    </xf>
    <xf numFmtId="0" fontId="56" fillId="0" borderId="0" xfId="54" applyFont="1" applyFill="1" applyAlignment="1">
      <alignment horizontal="center" vertical="center" wrapText="1"/>
    </xf>
    <xf numFmtId="0" fontId="53" fillId="0" borderId="0" xfId="54" applyFont="1" applyBorder="1" applyAlignment="1">
      <alignment vertical="center" wrapText="1"/>
    </xf>
    <xf numFmtId="0" fontId="57" fillId="0" borderId="11" xfId="54" applyFont="1" applyFill="1" applyBorder="1" applyAlignment="1">
      <alignment horizontal="center" vertical="center" wrapText="1"/>
    </xf>
    <xf numFmtId="0" fontId="57" fillId="0" borderId="0" xfId="54" applyFont="1" applyAlignment="1">
      <alignment vertical="center"/>
    </xf>
    <xf numFmtId="0" fontId="56" fillId="45" borderId="0" xfId="54" applyFont="1" applyFill="1" applyAlignment="1">
      <alignment vertical="center"/>
    </xf>
    <xf numFmtId="164" fontId="56" fillId="0" borderId="0" xfId="54" applyNumberFormat="1" applyFont="1" applyFill="1" applyBorder="1" applyAlignment="1">
      <alignment horizontal="right"/>
    </xf>
    <xf numFmtId="164" fontId="56" fillId="0" borderId="0" xfId="54" applyNumberFormat="1" applyFont="1" applyBorder="1" applyAlignment="1">
      <alignment horizontal="right" vertical="center"/>
    </xf>
    <xf numFmtId="0" fontId="56" fillId="0" borderId="0" xfId="54" applyFont="1" applyAlignment="1">
      <alignment vertical="center"/>
    </xf>
    <xf numFmtId="0" fontId="56" fillId="0" borderId="0" xfId="54" applyFont="1" applyBorder="1" applyAlignment="1">
      <alignment horizontal="center" vertical="center" wrapText="1"/>
    </xf>
    <xf numFmtId="0" fontId="53" fillId="0" borderId="0" xfId="54" applyFont="1" applyFill="1" applyAlignment="1">
      <alignment vertical="center"/>
    </xf>
    <xf numFmtId="164" fontId="53" fillId="0" borderId="0" xfId="54" applyNumberFormat="1" applyFont="1" applyBorder="1" applyAlignment="1">
      <alignment vertical="center" wrapText="1"/>
    </xf>
    <xf numFmtId="166" fontId="53" fillId="0" borderId="0" xfId="54" applyNumberFormat="1" applyFont="1" applyBorder="1" applyAlignment="1">
      <alignment vertical="center" wrapText="1"/>
    </xf>
    <xf numFmtId="166" fontId="53" fillId="0" borderId="0" xfId="54" applyNumberFormat="1" applyFont="1" applyFill="1" applyBorder="1" applyAlignment="1">
      <alignment vertical="center" wrapText="1"/>
    </xf>
    <xf numFmtId="166" fontId="59" fillId="0" borderId="0" xfId="54" applyNumberFormat="1" applyFont="1" applyFill="1" applyBorder="1" applyAlignment="1">
      <alignment vertical="center" wrapText="1"/>
    </xf>
    <xf numFmtId="166" fontId="60" fillId="0" borderId="0" xfId="54" applyNumberFormat="1" applyFont="1" applyBorder="1" applyAlignment="1">
      <alignment vertical="center" wrapText="1"/>
    </xf>
    <xf numFmtId="0" fontId="60" fillId="0" borderId="0" xfId="54" applyFont="1" applyAlignment="1">
      <alignment horizontal="left" vertical="center" wrapText="1"/>
    </xf>
    <xf numFmtId="0" fontId="53" fillId="0" borderId="0" xfId="54" applyFont="1" applyAlignment="1">
      <alignment horizontal="left" vertical="center" wrapText="1"/>
    </xf>
    <xf numFmtId="164" fontId="53" fillId="0" borderId="0" xfId="54" applyNumberFormat="1" applyFont="1" applyFill="1" applyAlignment="1">
      <alignment vertical="center"/>
    </xf>
    <xf numFmtId="0" fontId="53" fillId="0" borderId="0" xfId="54" applyFont="1" applyAlignment="1">
      <alignment horizontal="center" vertical="center" wrapText="1"/>
    </xf>
    <xf numFmtId="0" fontId="56" fillId="45" borderId="11" xfId="54" applyFont="1" applyFill="1" applyBorder="1" applyAlignment="1">
      <alignment horizontal="left" vertical="center" wrapText="1"/>
    </xf>
    <xf numFmtId="164" fontId="56" fillId="45" borderId="11" xfId="54" applyNumberFormat="1" applyFont="1" applyFill="1" applyBorder="1" applyAlignment="1">
      <alignment horizontal="right" vertical="center"/>
    </xf>
    <xf numFmtId="165" fontId="56" fillId="45" borderId="11" xfId="72" applyNumberFormat="1" applyFont="1" applyFill="1" applyBorder="1" applyAlignment="1" applyProtection="1">
      <alignment horizontal="right" vertical="center"/>
    </xf>
    <xf numFmtId="0" fontId="53" fillId="0" borderId="11" xfId="54" applyFont="1" applyBorder="1" applyAlignment="1">
      <alignment horizontal="left" vertical="center" wrapText="1" indent="1"/>
    </xf>
    <xf numFmtId="164" fontId="53" fillId="0" borderId="11" xfId="54" applyNumberFormat="1" applyFont="1" applyFill="1" applyBorder="1" applyAlignment="1">
      <alignment horizontal="right" vertical="center"/>
    </xf>
    <xf numFmtId="165" fontId="53" fillId="0" borderId="11" xfId="72" applyNumberFormat="1" applyFont="1" applyFill="1" applyBorder="1" applyAlignment="1" applyProtection="1">
      <alignment horizontal="right" vertical="center"/>
    </xf>
    <xf numFmtId="0" fontId="53" fillId="0" borderId="11" xfId="54" applyFont="1" applyBorder="1" applyAlignment="1">
      <alignment horizontal="left" vertical="center" wrapText="1" indent="2"/>
    </xf>
    <xf numFmtId="0" fontId="53" fillId="0" borderId="11" xfId="54" applyFont="1" applyBorder="1" applyAlignment="1">
      <alignment horizontal="left" vertical="center" wrapText="1"/>
    </xf>
    <xf numFmtId="165" fontId="58" fillId="0" borderId="11" xfId="72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4" fillId="0" borderId="0" xfId="54" applyFont="1" applyBorder="1" applyAlignment="1">
      <alignment horizontal="right" vertical="center"/>
    </xf>
    <xf numFmtId="0" fontId="55" fillId="0" borderId="0" xfId="54" applyFont="1" applyBorder="1" applyAlignment="1">
      <alignment horizontal="center" vertical="center" wrapText="1"/>
    </xf>
    <xf numFmtId="0" fontId="53" fillId="0" borderId="0" xfId="54" applyFont="1" applyBorder="1" applyAlignment="1">
      <alignment horizontal="right" vertical="center" wrapText="1"/>
    </xf>
    <xf numFmtId="0" fontId="53" fillId="0" borderId="11" xfId="54" applyFont="1" applyBorder="1" applyAlignment="1">
      <alignment horizontal="center" vertical="center" wrapText="1"/>
    </xf>
    <xf numFmtId="0" fontId="57" fillId="0" borderId="11" xfId="54" applyFont="1" applyFill="1" applyBorder="1" applyAlignment="1">
      <alignment horizontal="center" vertical="center" wrapText="1"/>
    </xf>
    <xf numFmtId="0" fontId="10" fillId="0" borderId="11" xfId="54" applyFont="1" applyFill="1" applyBorder="1" applyAlignment="1">
      <alignment horizontal="center" vertical="center" wrapText="1"/>
    </xf>
    <xf numFmtId="0" fontId="53" fillId="0" borderId="11" xfId="54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7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1"/>
    <cellStyle name="Акцент1 3" xfId="20"/>
    <cellStyle name="Акцент2 2" xfId="23"/>
    <cellStyle name="Акцент2 3" xfId="22"/>
    <cellStyle name="Акцент3 2" xfId="25"/>
    <cellStyle name="Акцент3 3" xfId="24"/>
    <cellStyle name="Акцент4 2" xfId="27"/>
    <cellStyle name="Акцент4 3" xfId="26"/>
    <cellStyle name="Акцент5 2" xfId="29"/>
    <cellStyle name="Акцент5 3" xfId="28"/>
    <cellStyle name="Акцент6 2" xfId="31"/>
    <cellStyle name="Акцент6 3" xfId="30"/>
    <cellStyle name="Ввод  2" xfId="33"/>
    <cellStyle name="Ввод  3" xfId="32"/>
    <cellStyle name="Вывод 2" xfId="35"/>
    <cellStyle name="Вывод 3" xfId="34"/>
    <cellStyle name="Вычисление 2" xfId="37"/>
    <cellStyle name="Вычисление 3" xfId="36"/>
    <cellStyle name="Заголовок 1 2" xfId="39"/>
    <cellStyle name="Заголовок 1 3" xfId="38"/>
    <cellStyle name="Заголовок 2 2" xfId="41"/>
    <cellStyle name="Заголовок 2 3" xfId="40"/>
    <cellStyle name="Заголовок 3 2" xfId="43"/>
    <cellStyle name="Заголовок 3 3" xfId="42"/>
    <cellStyle name="Заголовок 4 2" xfId="45"/>
    <cellStyle name="Заголовок 4 3" xfId="44"/>
    <cellStyle name="Итог 2" xfId="47"/>
    <cellStyle name="Итог 3" xfId="46"/>
    <cellStyle name="Контрольная ячейка 2" xfId="49"/>
    <cellStyle name="Контрольная ячейка 3" xfId="48"/>
    <cellStyle name="Название 2" xfId="51"/>
    <cellStyle name="Название 3" xfId="50"/>
    <cellStyle name="Нейтральный 2" xfId="53"/>
    <cellStyle name="Нейтральный 3" xfId="52"/>
    <cellStyle name="Обычный" xfId="0" builtinId="0"/>
    <cellStyle name="Обычный 2" xfId="54"/>
    <cellStyle name="Обычный 3" xfId="55"/>
    <cellStyle name="Обычный 4" xfId="56"/>
    <cellStyle name="Обычный 5" xfId="57"/>
    <cellStyle name="Обычный 6" xfId="58"/>
    <cellStyle name="Обычный 7" xfId="1"/>
    <cellStyle name="Плохой 2" xfId="60"/>
    <cellStyle name="Плохой 3" xfId="59"/>
    <cellStyle name="Пояснение 2" xfId="62"/>
    <cellStyle name="Пояснение 3" xfId="61"/>
    <cellStyle name="Примечание 2" xfId="64"/>
    <cellStyle name="Примечание 3" xfId="63"/>
    <cellStyle name="Процентный" xfId="72" builtinId="5"/>
    <cellStyle name="Связанная ячейка 2" xfId="66"/>
    <cellStyle name="Связанная ячейка 3" xfId="65"/>
    <cellStyle name="Текст предупреждения 2" xfId="68"/>
    <cellStyle name="Текст предупреждения 3" xfId="67"/>
    <cellStyle name="Финансовый 2" xfId="69"/>
    <cellStyle name="Хороший 2" xfId="71"/>
    <cellStyle name="Хороший 3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5"/>
  <sheetViews>
    <sheetView workbookViewId="0">
      <selection activeCell="D6" sqref="D6"/>
    </sheetView>
  </sheetViews>
  <sheetFormatPr defaultRowHeight="15" x14ac:dyDescent="0.25"/>
  <cols>
    <col min="1" max="1" width="5" customWidth="1"/>
    <col min="2" max="2" width="31.140625" customWidth="1"/>
    <col min="3" max="4" width="17" customWidth="1"/>
    <col min="5" max="5" width="12.7109375" customWidth="1"/>
    <col min="6" max="6" width="12" customWidth="1"/>
    <col min="7" max="7" width="11.42578125" bestFit="1" customWidth="1"/>
    <col min="8" max="8" width="10.42578125" customWidth="1"/>
  </cols>
  <sheetData>
    <row r="3" spans="2:8" ht="16.5" x14ac:dyDescent="0.25">
      <c r="B3" s="5" t="s">
        <v>22</v>
      </c>
    </row>
    <row r="4" spans="2:8" ht="15.75" thickBot="1" x14ac:dyDescent="0.3"/>
    <row r="5" spans="2:8" ht="15.75" thickBot="1" x14ac:dyDescent="0.3">
      <c r="B5" s="71" t="s">
        <v>1</v>
      </c>
      <c r="C5" s="71" t="s">
        <v>11</v>
      </c>
      <c r="D5" s="73" t="s">
        <v>12</v>
      </c>
      <c r="E5" s="74"/>
      <c r="F5" s="75"/>
      <c r="G5" s="73" t="s">
        <v>13</v>
      </c>
      <c r="H5" s="75"/>
    </row>
    <row r="6" spans="2:8" ht="34.5" thickBot="1" x14ac:dyDescent="0.3">
      <c r="B6" s="72"/>
      <c r="C6" s="72"/>
      <c r="D6" s="1" t="s">
        <v>53</v>
      </c>
      <c r="E6" s="1" t="s">
        <v>52</v>
      </c>
      <c r="F6" s="1" t="s">
        <v>2</v>
      </c>
      <c r="G6" s="1" t="s">
        <v>50</v>
      </c>
      <c r="H6" s="1" t="s">
        <v>51</v>
      </c>
    </row>
    <row r="7" spans="2:8" ht="72.75" thickBot="1" x14ac:dyDescent="0.3">
      <c r="B7" s="6" t="s">
        <v>14</v>
      </c>
      <c r="C7" s="2">
        <v>100</v>
      </c>
      <c r="D7" s="19"/>
      <c r="E7" s="23"/>
      <c r="F7" s="19">
        <f t="shared" ref="F7:F14" si="0">E7-D7</f>
        <v>0</v>
      </c>
      <c r="G7" s="7" t="e">
        <f>D7/D14</f>
        <v>#DIV/0!</v>
      </c>
      <c r="H7" s="7" t="e">
        <f>E7/E14</f>
        <v>#DIV/0!</v>
      </c>
    </row>
    <row r="8" spans="2:8" ht="36.75" thickBot="1" x14ac:dyDescent="0.3">
      <c r="B8" s="6" t="s">
        <v>15</v>
      </c>
      <c r="C8" s="2">
        <v>200</v>
      </c>
      <c r="D8" s="19"/>
      <c r="E8" s="23"/>
      <c r="F8" s="19">
        <f t="shared" si="0"/>
        <v>0</v>
      </c>
      <c r="G8" s="7" t="e">
        <f>D8/D14</f>
        <v>#DIV/0!</v>
      </c>
      <c r="H8" s="7" t="e">
        <f>E8/E14</f>
        <v>#DIV/0!</v>
      </c>
    </row>
    <row r="9" spans="2:8" ht="24.75" thickBot="1" x14ac:dyDescent="0.3">
      <c r="B9" s="6" t="s">
        <v>16</v>
      </c>
      <c r="C9" s="2">
        <v>300</v>
      </c>
      <c r="D9" s="19"/>
      <c r="E9" s="23"/>
      <c r="F9" s="19">
        <f t="shared" si="0"/>
        <v>0</v>
      </c>
      <c r="G9" s="7" t="e">
        <f>D9/D14</f>
        <v>#DIV/0!</v>
      </c>
      <c r="H9" s="7" t="e">
        <f>E9/E14</f>
        <v>#DIV/0!</v>
      </c>
    </row>
    <row r="10" spans="2:8" ht="48.75" thickBot="1" x14ac:dyDescent="0.3">
      <c r="B10" s="6" t="s">
        <v>17</v>
      </c>
      <c r="C10" s="2">
        <v>400</v>
      </c>
      <c r="D10" s="19"/>
      <c r="E10" s="23"/>
      <c r="F10" s="19">
        <f t="shared" si="0"/>
        <v>0</v>
      </c>
      <c r="G10" s="7" t="e">
        <f>D10/D14</f>
        <v>#DIV/0!</v>
      </c>
      <c r="H10" s="7" t="e">
        <f>E10/E14</f>
        <v>#DIV/0!</v>
      </c>
    </row>
    <row r="11" spans="2:8" ht="36.75" thickBot="1" x14ac:dyDescent="0.3">
      <c r="B11" s="6" t="s">
        <v>18</v>
      </c>
      <c r="C11" s="2">
        <v>600</v>
      </c>
      <c r="D11" s="19"/>
      <c r="E11" s="23"/>
      <c r="F11" s="19">
        <f t="shared" si="0"/>
        <v>0</v>
      </c>
      <c r="G11" s="7" t="e">
        <f>D11/D14</f>
        <v>#DIV/0!</v>
      </c>
      <c r="H11" s="7" t="e">
        <f>E11/E14</f>
        <v>#DIV/0!</v>
      </c>
    </row>
    <row r="12" spans="2:8" ht="24.75" thickBot="1" x14ac:dyDescent="0.3">
      <c r="B12" s="6" t="s">
        <v>19</v>
      </c>
      <c r="C12" s="2">
        <v>700</v>
      </c>
      <c r="D12" s="19"/>
      <c r="E12" s="23"/>
      <c r="F12" s="19">
        <f t="shared" si="0"/>
        <v>0</v>
      </c>
      <c r="G12" s="7" t="e">
        <f>D12/D14</f>
        <v>#DIV/0!</v>
      </c>
      <c r="H12" s="7" t="e">
        <f>E12/E14</f>
        <v>#DIV/0!</v>
      </c>
    </row>
    <row r="13" spans="2:8" ht="15.75" thickBot="1" x14ac:dyDescent="0.3">
      <c r="B13" s="6" t="s">
        <v>20</v>
      </c>
      <c r="C13" s="2">
        <v>800</v>
      </c>
      <c r="D13" s="19"/>
      <c r="E13" s="23"/>
      <c r="F13" s="19">
        <f t="shared" si="0"/>
        <v>0</v>
      </c>
      <c r="G13" s="7" t="e">
        <f>D13/D14</f>
        <v>#DIV/0!</v>
      </c>
      <c r="H13" s="7" t="e">
        <f>E13/E14</f>
        <v>#DIV/0!</v>
      </c>
    </row>
    <row r="14" spans="2:8" ht="15.75" thickBot="1" x14ac:dyDescent="0.3">
      <c r="B14" s="3" t="s">
        <v>21</v>
      </c>
      <c r="C14" s="4"/>
      <c r="D14" s="22">
        <f>D13+D12+D11+D10+D9+D8+D7</f>
        <v>0</v>
      </c>
      <c r="E14" s="24">
        <f>SUM(E7:E13)</f>
        <v>0</v>
      </c>
      <c r="F14" s="22">
        <f t="shared" si="0"/>
        <v>0</v>
      </c>
      <c r="G14" s="8" t="e">
        <f>SUM(G7:G13)</f>
        <v>#DIV/0!</v>
      </c>
      <c r="H14" s="8" t="e">
        <f>SUM(H7:H13)</f>
        <v>#DIV/0!</v>
      </c>
    </row>
    <row r="15" spans="2:8" x14ac:dyDescent="0.25">
      <c r="D15" s="18"/>
      <c r="G15" s="17"/>
    </row>
  </sheetData>
  <mergeCells count="4">
    <mergeCell ref="B5:B6"/>
    <mergeCell ref="C5:C6"/>
    <mergeCell ref="D5:F5"/>
    <mergeCell ref="G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K10" sqref="K10"/>
    </sheetView>
  </sheetViews>
  <sheetFormatPr defaultRowHeight="15" x14ac:dyDescent="0.25"/>
  <cols>
    <col min="1" max="1" width="5" customWidth="1"/>
    <col min="2" max="2" width="31.140625" customWidth="1"/>
    <col min="3" max="4" width="17" customWidth="1"/>
    <col min="5" max="5" width="12.7109375" customWidth="1"/>
    <col min="6" max="6" width="12" customWidth="1"/>
  </cols>
  <sheetData>
    <row r="2" spans="2:6" ht="16.5" x14ac:dyDescent="0.25">
      <c r="B2" s="5" t="s">
        <v>23</v>
      </c>
    </row>
    <row r="3" spans="2:6" ht="15.75" thickBot="1" x14ac:dyDescent="0.3"/>
    <row r="4" spans="2:6" ht="25.5" customHeight="1" thickBot="1" x14ac:dyDescent="0.3">
      <c r="B4" s="76"/>
      <c r="C4" s="78" t="s">
        <v>24</v>
      </c>
      <c r="D4" s="80" t="s">
        <v>25</v>
      </c>
      <c r="E4" s="81"/>
      <c r="F4" s="78" t="s">
        <v>26</v>
      </c>
    </row>
    <row r="5" spans="2:6" ht="39" thickBot="1" x14ac:dyDescent="0.3">
      <c r="B5" s="77"/>
      <c r="C5" s="79"/>
      <c r="D5" s="9" t="s">
        <v>36</v>
      </c>
      <c r="E5" s="9" t="s">
        <v>37</v>
      </c>
      <c r="F5" s="79"/>
    </row>
    <row r="6" spans="2:6" ht="15.75" thickBot="1" x14ac:dyDescent="0.3">
      <c r="B6" s="10">
        <v>1</v>
      </c>
      <c r="C6" s="9">
        <v>2</v>
      </c>
      <c r="D6" s="9">
        <v>3</v>
      </c>
      <c r="E6" s="9">
        <v>4</v>
      </c>
      <c r="F6" s="9" t="s">
        <v>27</v>
      </c>
    </row>
    <row r="7" spans="2:6" ht="77.25" thickBot="1" x14ac:dyDescent="0.3">
      <c r="B7" s="11" t="s">
        <v>46</v>
      </c>
      <c r="C7" s="9" t="s">
        <v>38</v>
      </c>
      <c r="D7" s="20">
        <v>11710</v>
      </c>
      <c r="E7" s="12"/>
      <c r="F7" s="12">
        <f>E7-D7</f>
        <v>-11710</v>
      </c>
    </row>
    <row r="8" spans="2:6" ht="64.5" thickBot="1" x14ac:dyDescent="0.3">
      <c r="B8" s="11" t="s">
        <v>47</v>
      </c>
      <c r="C8" s="9" t="s">
        <v>39</v>
      </c>
      <c r="D8" s="20">
        <v>210481.7</v>
      </c>
      <c r="E8" s="13"/>
      <c r="F8" s="13">
        <f>E8-D8</f>
        <v>-210481.7</v>
      </c>
    </row>
    <row r="9" spans="2:6" ht="40.5" customHeight="1" thickBot="1" x14ac:dyDescent="0.3">
      <c r="B9" s="11" t="s">
        <v>48</v>
      </c>
      <c r="C9" s="9" t="s">
        <v>40</v>
      </c>
      <c r="D9" s="20">
        <v>159130.70000000001</v>
      </c>
      <c r="E9" s="13"/>
      <c r="F9" s="13"/>
    </row>
    <row r="10" spans="2:6" ht="77.25" thickBot="1" x14ac:dyDescent="0.3">
      <c r="B10" s="11" t="s">
        <v>49</v>
      </c>
      <c r="C10" s="9" t="s">
        <v>41</v>
      </c>
      <c r="D10" s="20">
        <v>13423.6</v>
      </c>
      <c r="E10" s="13"/>
      <c r="F10" s="13"/>
    </row>
    <row r="11" spans="2:6" ht="51.75" thickBot="1" x14ac:dyDescent="0.3">
      <c r="B11" s="11" t="s">
        <v>42</v>
      </c>
      <c r="C11" s="9" t="s">
        <v>43</v>
      </c>
      <c r="D11" s="20">
        <v>517852.6</v>
      </c>
      <c r="E11" s="13"/>
      <c r="F11" s="13"/>
    </row>
    <row r="12" spans="2:6" ht="64.5" thickBot="1" x14ac:dyDescent="0.3">
      <c r="B12" s="11" t="s">
        <v>44</v>
      </c>
      <c r="C12" s="9" t="s">
        <v>45</v>
      </c>
      <c r="D12" s="20">
        <v>42811.9</v>
      </c>
      <c r="E12" s="13"/>
      <c r="F12" s="13"/>
    </row>
    <row r="13" spans="2:6" ht="15.75" thickBot="1" x14ac:dyDescent="0.3">
      <c r="B13" s="14" t="s">
        <v>28</v>
      </c>
      <c r="C13" s="15"/>
      <c r="D13" s="21">
        <f>D12+D11+D10+D9+D8+D7</f>
        <v>955410.5</v>
      </c>
      <c r="E13" s="16"/>
      <c r="F13" s="16">
        <f>E13-D13</f>
        <v>-955410.5</v>
      </c>
    </row>
  </sheetData>
  <mergeCells count="4">
    <mergeCell ref="B4:B5"/>
    <mergeCell ref="C4:C5"/>
    <mergeCell ref="D4:E4"/>
    <mergeCell ref="F4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Normal="100" workbookViewId="0">
      <selection activeCell="F19" sqref="F19:G19"/>
    </sheetView>
  </sheetViews>
  <sheetFormatPr defaultColWidth="10.7109375" defaultRowHeight="15.75" x14ac:dyDescent="0.25"/>
  <cols>
    <col min="1" max="1" width="43.85546875" style="61" customWidth="1"/>
    <col min="2" max="2" width="16" style="52" customWidth="1"/>
    <col min="3" max="3" width="15.42578125" style="52" customWidth="1"/>
    <col min="4" max="4" width="15.28515625" style="52" customWidth="1"/>
    <col min="5" max="8" width="15.42578125" style="52" customWidth="1"/>
    <col min="9" max="9" width="15" style="52" customWidth="1"/>
    <col min="10" max="10" width="14.42578125" style="52" customWidth="1"/>
    <col min="11" max="12" width="12.42578125" style="39" customWidth="1"/>
    <col min="13" max="13" width="13.28515625" style="39" customWidth="1"/>
    <col min="14" max="14" width="8.42578125" style="39" customWidth="1"/>
    <col min="15" max="17" width="0" style="39" hidden="1" customWidth="1"/>
    <col min="18" max="256" width="10.7109375" style="39"/>
    <col min="257" max="257" width="43.85546875" style="39" customWidth="1"/>
    <col min="258" max="258" width="16" style="39" customWidth="1"/>
    <col min="259" max="259" width="15.42578125" style="39" customWidth="1"/>
    <col min="260" max="260" width="15.28515625" style="39" customWidth="1"/>
    <col min="261" max="264" width="15.42578125" style="39" customWidth="1"/>
    <col min="265" max="265" width="15" style="39" customWidth="1"/>
    <col min="266" max="266" width="14.42578125" style="39" customWidth="1"/>
    <col min="267" max="268" width="12.42578125" style="39" customWidth="1"/>
    <col min="269" max="269" width="13.28515625" style="39" customWidth="1"/>
    <col min="270" max="270" width="8.42578125" style="39" customWidth="1"/>
    <col min="271" max="273" width="0" style="39" hidden="1" customWidth="1"/>
    <col min="274" max="512" width="10.7109375" style="39"/>
    <col min="513" max="513" width="43.85546875" style="39" customWidth="1"/>
    <col min="514" max="514" width="16" style="39" customWidth="1"/>
    <col min="515" max="515" width="15.42578125" style="39" customWidth="1"/>
    <col min="516" max="516" width="15.28515625" style="39" customWidth="1"/>
    <col min="517" max="520" width="15.42578125" style="39" customWidth="1"/>
    <col min="521" max="521" width="15" style="39" customWidth="1"/>
    <col min="522" max="522" width="14.42578125" style="39" customWidth="1"/>
    <col min="523" max="524" width="12.42578125" style="39" customWidth="1"/>
    <col min="525" max="525" width="13.28515625" style="39" customWidth="1"/>
    <col min="526" max="526" width="8.42578125" style="39" customWidth="1"/>
    <col min="527" max="529" width="0" style="39" hidden="1" customWidth="1"/>
    <col min="530" max="768" width="10.7109375" style="39"/>
    <col min="769" max="769" width="43.85546875" style="39" customWidth="1"/>
    <col min="770" max="770" width="16" style="39" customWidth="1"/>
    <col min="771" max="771" width="15.42578125" style="39" customWidth="1"/>
    <col min="772" max="772" width="15.28515625" style="39" customWidth="1"/>
    <col min="773" max="776" width="15.42578125" style="39" customWidth="1"/>
    <col min="777" max="777" width="15" style="39" customWidth="1"/>
    <col min="778" max="778" width="14.42578125" style="39" customWidth="1"/>
    <col min="779" max="780" width="12.42578125" style="39" customWidth="1"/>
    <col min="781" max="781" width="13.28515625" style="39" customWidth="1"/>
    <col min="782" max="782" width="8.42578125" style="39" customWidth="1"/>
    <col min="783" max="785" width="0" style="39" hidden="1" customWidth="1"/>
    <col min="786" max="1024" width="10.7109375" style="39"/>
    <col min="1025" max="1025" width="43.85546875" style="39" customWidth="1"/>
    <col min="1026" max="1026" width="16" style="39" customWidth="1"/>
    <col min="1027" max="1027" width="15.42578125" style="39" customWidth="1"/>
    <col min="1028" max="1028" width="15.28515625" style="39" customWidth="1"/>
    <col min="1029" max="1032" width="15.42578125" style="39" customWidth="1"/>
    <col min="1033" max="1033" width="15" style="39" customWidth="1"/>
    <col min="1034" max="1034" width="14.42578125" style="39" customWidth="1"/>
    <col min="1035" max="1036" width="12.42578125" style="39" customWidth="1"/>
    <col min="1037" max="1037" width="13.28515625" style="39" customWidth="1"/>
    <col min="1038" max="1038" width="8.42578125" style="39" customWidth="1"/>
    <col min="1039" max="1041" width="0" style="39" hidden="1" customWidth="1"/>
    <col min="1042" max="1280" width="10.7109375" style="39"/>
    <col min="1281" max="1281" width="43.85546875" style="39" customWidth="1"/>
    <col min="1282" max="1282" width="16" style="39" customWidth="1"/>
    <col min="1283" max="1283" width="15.42578125" style="39" customWidth="1"/>
    <col min="1284" max="1284" width="15.28515625" style="39" customWidth="1"/>
    <col min="1285" max="1288" width="15.42578125" style="39" customWidth="1"/>
    <col min="1289" max="1289" width="15" style="39" customWidth="1"/>
    <col min="1290" max="1290" width="14.42578125" style="39" customWidth="1"/>
    <col min="1291" max="1292" width="12.42578125" style="39" customWidth="1"/>
    <col min="1293" max="1293" width="13.28515625" style="39" customWidth="1"/>
    <col min="1294" max="1294" width="8.42578125" style="39" customWidth="1"/>
    <col min="1295" max="1297" width="0" style="39" hidden="1" customWidth="1"/>
    <col min="1298" max="1536" width="10.7109375" style="39"/>
    <col min="1537" max="1537" width="43.85546875" style="39" customWidth="1"/>
    <col min="1538" max="1538" width="16" style="39" customWidth="1"/>
    <col min="1539" max="1539" width="15.42578125" style="39" customWidth="1"/>
    <col min="1540" max="1540" width="15.28515625" style="39" customWidth="1"/>
    <col min="1541" max="1544" width="15.42578125" style="39" customWidth="1"/>
    <col min="1545" max="1545" width="15" style="39" customWidth="1"/>
    <col min="1546" max="1546" width="14.42578125" style="39" customWidth="1"/>
    <col min="1547" max="1548" width="12.42578125" style="39" customWidth="1"/>
    <col min="1549" max="1549" width="13.28515625" style="39" customWidth="1"/>
    <col min="1550" max="1550" width="8.42578125" style="39" customWidth="1"/>
    <col min="1551" max="1553" width="0" style="39" hidden="1" customWidth="1"/>
    <col min="1554" max="1792" width="10.7109375" style="39"/>
    <col min="1793" max="1793" width="43.85546875" style="39" customWidth="1"/>
    <col min="1794" max="1794" width="16" style="39" customWidth="1"/>
    <col min="1795" max="1795" width="15.42578125" style="39" customWidth="1"/>
    <col min="1796" max="1796" width="15.28515625" style="39" customWidth="1"/>
    <col min="1797" max="1800" width="15.42578125" style="39" customWidth="1"/>
    <col min="1801" max="1801" width="15" style="39" customWidth="1"/>
    <col min="1802" max="1802" width="14.42578125" style="39" customWidth="1"/>
    <col min="1803" max="1804" width="12.42578125" style="39" customWidth="1"/>
    <col min="1805" max="1805" width="13.28515625" style="39" customWidth="1"/>
    <col min="1806" max="1806" width="8.42578125" style="39" customWidth="1"/>
    <col min="1807" max="1809" width="0" style="39" hidden="1" customWidth="1"/>
    <col min="1810" max="2048" width="10.7109375" style="39"/>
    <col min="2049" max="2049" width="43.85546875" style="39" customWidth="1"/>
    <col min="2050" max="2050" width="16" style="39" customWidth="1"/>
    <col min="2051" max="2051" width="15.42578125" style="39" customWidth="1"/>
    <col min="2052" max="2052" width="15.28515625" style="39" customWidth="1"/>
    <col min="2053" max="2056" width="15.42578125" style="39" customWidth="1"/>
    <col min="2057" max="2057" width="15" style="39" customWidth="1"/>
    <col min="2058" max="2058" width="14.42578125" style="39" customWidth="1"/>
    <col min="2059" max="2060" width="12.42578125" style="39" customWidth="1"/>
    <col min="2061" max="2061" width="13.28515625" style="39" customWidth="1"/>
    <col min="2062" max="2062" width="8.42578125" style="39" customWidth="1"/>
    <col min="2063" max="2065" width="0" style="39" hidden="1" customWidth="1"/>
    <col min="2066" max="2304" width="10.7109375" style="39"/>
    <col min="2305" max="2305" width="43.85546875" style="39" customWidth="1"/>
    <col min="2306" max="2306" width="16" style="39" customWidth="1"/>
    <col min="2307" max="2307" width="15.42578125" style="39" customWidth="1"/>
    <col min="2308" max="2308" width="15.28515625" style="39" customWidth="1"/>
    <col min="2309" max="2312" width="15.42578125" style="39" customWidth="1"/>
    <col min="2313" max="2313" width="15" style="39" customWidth="1"/>
    <col min="2314" max="2314" width="14.42578125" style="39" customWidth="1"/>
    <col min="2315" max="2316" width="12.42578125" style="39" customWidth="1"/>
    <col min="2317" max="2317" width="13.28515625" style="39" customWidth="1"/>
    <col min="2318" max="2318" width="8.42578125" style="39" customWidth="1"/>
    <col min="2319" max="2321" width="0" style="39" hidden="1" customWidth="1"/>
    <col min="2322" max="2560" width="10.7109375" style="39"/>
    <col min="2561" max="2561" width="43.85546875" style="39" customWidth="1"/>
    <col min="2562" max="2562" width="16" style="39" customWidth="1"/>
    <col min="2563" max="2563" width="15.42578125" style="39" customWidth="1"/>
    <col min="2564" max="2564" width="15.28515625" style="39" customWidth="1"/>
    <col min="2565" max="2568" width="15.42578125" style="39" customWidth="1"/>
    <col min="2569" max="2569" width="15" style="39" customWidth="1"/>
    <col min="2570" max="2570" width="14.42578125" style="39" customWidth="1"/>
    <col min="2571" max="2572" width="12.42578125" style="39" customWidth="1"/>
    <col min="2573" max="2573" width="13.28515625" style="39" customWidth="1"/>
    <col min="2574" max="2574" width="8.42578125" style="39" customWidth="1"/>
    <col min="2575" max="2577" width="0" style="39" hidden="1" customWidth="1"/>
    <col min="2578" max="2816" width="10.7109375" style="39"/>
    <col min="2817" max="2817" width="43.85546875" style="39" customWidth="1"/>
    <col min="2818" max="2818" width="16" style="39" customWidth="1"/>
    <col min="2819" max="2819" width="15.42578125" style="39" customWidth="1"/>
    <col min="2820" max="2820" width="15.28515625" style="39" customWidth="1"/>
    <col min="2821" max="2824" width="15.42578125" style="39" customWidth="1"/>
    <col min="2825" max="2825" width="15" style="39" customWidth="1"/>
    <col min="2826" max="2826" width="14.42578125" style="39" customWidth="1"/>
    <col min="2827" max="2828" width="12.42578125" style="39" customWidth="1"/>
    <col min="2829" max="2829" width="13.28515625" style="39" customWidth="1"/>
    <col min="2830" max="2830" width="8.42578125" style="39" customWidth="1"/>
    <col min="2831" max="2833" width="0" style="39" hidden="1" customWidth="1"/>
    <col min="2834" max="3072" width="10.7109375" style="39"/>
    <col min="3073" max="3073" width="43.85546875" style="39" customWidth="1"/>
    <col min="3074" max="3074" width="16" style="39" customWidth="1"/>
    <col min="3075" max="3075" width="15.42578125" style="39" customWidth="1"/>
    <col min="3076" max="3076" width="15.28515625" style="39" customWidth="1"/>
    <col min="3077" max="3080" width="15.42578125" style="39" customWidth="1"/>
    <col min="3081" max="3081" width="15" style="39" customWidth="1"/>
    <col min="3082" max="3082" width="14.42578125" style="39" customWidth="1"/>
    <col min="3083" max="3084" width="12.42578125" style="39" customWidth="1"/>
    <col min="3085" max="3085" width="13.28515625" style="39" customWidth="1"/>
    <col min="3086" max="3086" width="8.42578125" style="39" customWidth="1"/>
    <col min="3087" max="3089" width="0" style="39" hidden="1" customWidth="1"/>
    <col min="3090" max="3328" width="10.7109375" style="39"/>
    <col min="3329" max="3329" width="43.85546875" style="39" customWidth="1"/>
    <col min="3330" max="3330" width="16" style="39" customWidth="1"/>
    <col min="3331" max="3331" width="15.42578125" style="39" customWidth="1"/>
    <col min="3332" max="3332" width="15.28515625" style="39" customWidth="1"/>
    <col min="3333" max="3336" width="15.42578125" style="39" customWidth="1"/>
    <col min="3337" max="3337" width="15" style="39" customWidth="1"/>
    <col min="3338" max="3338" width="14.42578125" style="39" customWidth="1"/>
    <col min="3339" max="3340" width="12.42578125" style="39" customWidth="1"/>
    <col min="3341" max="3341" width="13.28515625" style="39" customWidth="1"/>
    <col min="3342" max="3342" width="8.42578125" style="39" customWidth="1"/>
    <col min="3343" max="3345" width="0" style="39" hidden="1" customWidth="1"/>
    <col min="3346" max="3584" width="10.7109375" style="39"/>
    <col min="3585" max="3585" width="43.85546875" style="39" customWidth="1"/>
    <col min="3586" max="3586" width="16" style="39" customWidth="1"/>
    <col min="3587" max="3587" width="15.42578125" style="39" customWidth="1"/>
    <col min="3588" max="3588" width="15.28515625" style="39" customWidth="1"/>
    <col min="3589" max="3592" width="15.42578125" style="39" customWidth="1"/>
    <col min="3593" max="3593" width="15" style="39" customWidth="1"/>
    <col min="3594" max="3594" width="14.42578125" style="39" customWidth="1"/>
    <col min="3595" max="3596" width="12.42578125" style="39" customWidth="1"/>
    <col min="3597" max="3597" width="13.28515625" style="39" customWidth="1"/>
    <col min="3598" max="3598" width="8.42578125" style="39" customWidth="1"/>
    <col min="3599" max="3601" width="0" style="39" hidden="1" customWidth="1"/>
    <col min="3602" max="3840" width="10.7109375" style="39"/>
    <col min="3841" max="3841" width="43.85546875" style="39" customWidth="1"/>
    <col min="3842" max="3842" width="16" style="39" customWidth="1"/>
    <col min="3843" max="3843" width="15.42578125" style="39" customWidth="1"/>
    <col min="3844" max="3844" width="15.28515625" style="39" customWidth="1"/>
    <col min="3845" max="3848" width="15.42578125" style="39" customWidth="1"/>
    <col min="3849" max="3849" width="15" style="39" customWidth="1"/>
    <col min="3850" max="3850" width="14.42578125" style="39" customWidth="1"/>
    <col min="3851" max="3852" width="12.42578125" style="39" customWidth="1"/>
    <col min="3853" max="3853" width="13.28515625" style="39" customWidth="1"/>
    <col min="3854" max="3854" width="8.42578125" style="39" customWidth="1"/>
    <col min="3855" max="3857" width="0" style="39" hidden="1" customWidth="1"/>
    <col min="3858" max="4096" width="10.7109375" style="39"/>
    <col min="4097" max="4097" width="43.85546875" style="39" customWidth="1"/>
    <col min="4098" max="4098" width="16" style="39" customWidth="1"/>
    <col min="4099" max="4099" width="15.42578125" style="39" customWidth="1"/>
    <col min="4100" max="4100" width="15.28515625" style="39" customWidth="1"/>
    <col min="4101" max="4104" width="15.42578125" style="39" customWidth="1"/>
    <col min="4105" max="4105" width="15" style="39" customWidth="1"/>
    <col min="4106" max="4106" width="14.42578125" style="39" customWidth="1"/>
    <col min="4107" max="4108" width="12.42578125" style="39" customWidth="1"/>
    <col min="4109" max="4109" width="13.28515625" style="39" customWidth="1"/>
    <col min="4110" max="4110" width="8.42578125" style="39" customWidth="1"/>
    <col min="4111" max="4113" width="0" style="39" hidden="1" customWidth="1"/>
    <col min="4114" max="4352" width="10.7109375" style="39"/>
    <col min="4353" max="4353" width="43.85546875" style="39" customWidth="1"/>
    <col min="4354" max="4354" width="16" style="39" customWidth="1"/>
    <col min="4355" max="4355" width="15.42578125" style="39" customWidth="1"/>
    <col min="4356" max="4356" width="15.28515625" style="39" customWidth="1"/>
    <col min="4357" max="4360" width="15.42578125" style="39" customWidth="1"/>
    <col min="4361" max="4361" width="15" style="39" customWidth="1"/>
    <col min="4362" max="4362" width="14.42578125" style="39" customWidth="1"/>
    <col min="4363" max="4364" width="12.42578125" style="39" customWidth="1"/>
    <col min="4365" max="4365" width="13.28515625" style="39" customWidth="1"/>
    <col min="4366" max="4366" width="8.42578125" style="39" customWidth="1"/>
    <col min="4367" max="4369" width="0" style="39" hidden="1" customWidth="1"/>
    <col min="4370" max="4608" width="10.7109375" style="39"/>
    <col min="4609" max="4609" width="43.85546875" style="39" customWidth="1"/>
    <col min="4610" max="4610" width="16" style="39" customWidth="1"/>
    <col min="4611" max="4611" width="15.42578125" style="39" customWidth="1"/>
    <col min="4612" max="4612" width="15.28515625" style="39" customWidth="1"/>
    <col min="4613" max="4616" width="15.42578125" style="39" customWidth="1"/>
    <col min="4617" max="4617" width="15" style="39" customWidth="1"/>
    <col min="4618" max="4618" width="14.42578125" style="39" customWidth="1"/>
    <col min="4619" max="4620" width="12.42578125" style="39" customWidth="1"/>
    <col min="4621" max="4621" width="13.28515625" style="39" customWidth="1"/>
    <col min="4622" max="4622" width="8.42578125" style="39" customWidth="1"/>
    <col min="4623" max="4625" width="0" style="39" hidden="1" customWidth="1"/>
    <col min="4626" max="4864" width="10.7109375" style="39"/>
    <col min="4865" max="4865" width="43.85546875" style="39" customWidth="1"/>
    <col min="4866" max="4866" width="16" style="39" customWidth="1"/>
    <col min="4867" max="4867" width="15.42578125" style="39" customWidth="1"/>
    <col min="4868" max="4868" width="15.28515625" style="39" customWidth="1"/>
    <col min="4869" max="4872" width="15.42578125" style="39" customWidth="1"/>
    <col min="4873" max="4873" width="15" style="39" customWidth="1"/>
    <col min="4874" max="4874" width="14.42578125" style="39" customWidth="1"/>
    <col min="4875" max="4876" width="12.42578125" style="39" customWidth="1"/>
    <col min="4877" max="4877" width="13.28515625" style="39" customWidth="1"/>
    <col min="4878" max="4878" width="8.42578125" style="39" customWidth="1"/>
    <col min="4879" max="4881" width="0" style="39" hidden="1" customWidth="1"/>
    <col min="4882" max="5120" width="10.7109375" style="39"/>
    <col min="5121" max="5121" width="43.85546875" style="39" customWidth="1"/>
    <col min="5122" max="5122" width="16" style="39" customWidth="1"/>
    <col min="5123" max="5123" width="15.42578125" style="39" customWidth="1"/>
    <col min="5124" max="5124" width="15.28515625" style="39" customWidth="1"/>
    <col min="5125" max="5128" width="15.42578125" style="39" customWidth="1"/>
    <col min="5129" max="5129" width="15" style="39" customWidth="1"/>
    <col min="5130" max="5130" width="14.42578125" style="39" customWidth="1"/>
    <col min="5131" max="5132" width="12.42578125" style="39" customWidth="1"/>
    <col min="5133" max="5133" width="13.28515625" style="39" customWidth="1"/>
    <col min="5134" max="5134" width="8.42578125" style="39" customWidth="1"/>
    <col min="5135" max="5137" width="0" style="39" hidden="1" customWidth="1"/>
    <col min="5138" max="5376" width="10.7109375" style="39"/>
    <col min="5377" max="5377" width="43.85546875" style="39" customWidth="1"/>
    <col min="5378" max="5378" width="16" style="39" customWidth="1"/>
    <col min="5379" max="5379" width="15.42578125" style="39" customWidth="1"/>
    <col min="5380" max="5380" width="15.28515625" style="39" customWidth="1"/>
    <col min="5381" max="5384" width="15.42578125" style="39" customWidth="1"/>
    <col min="5385" max="5385" width="15" style="39" customWidth="1"/>
    <col min="5386" max="5386" width="14.42578125" style="39" customWidth="1"/>
    <col min="5387" max="5388" width="12.42578125" style="39" customWidth="1"/>
    <col min="5389" max="5389" width="13.28515625" style="39" customWidth="1"/>
    <col min="5390" max="5390" width="8.42578125" style="39" customWidth="1"/>
    <col min="5391" max="5393" width="0" style="39" hidden="1" customWidth="1"/>
    <col min="5394" max="5632" width="10.7109375" style="39"/>
    <col min="5633" max="5633" width="43.85546875" style="39" customWidth="1"/>
    <col min="5634" max="5634" width="16" style="39" customWidth="1"/>
    <col min="5635" max="5635" width="15.42578125" style="39" customWidth="1"/>
    <col min="5636" max="5636" width="15.28515625" style="39" customWidth="1"/>
    <col min="5637" max="5640" width="15.42578125" style="39" customWidth="1"/>
    <col min="5641" max="5641" width="15" style="39" customWidth="1"/>
    <col min="5642" max="5642" width="14.42578125" style="39" customWidth="1"/>
    <col min="5643" max="5644" width="12.42578125" style="39" customWidth="1"/>
    <col min="5645" max="5645" width="13.28515625" style="39" customWidth="1"/>
    <col min="5646" max="5646" width="8.42578125" style="39" customWidth="1"/>
    <col min="5647" max="5649" width="0" style="39" hidden="1" customWidth="1"/>
    <col min="5650" max="5888" width="10.7109375" style="39"/>
    <col min="5889" max="5889" width="43.85546875" style="39" customWidth="1"/>
    <col min="5890" max="5890" width="16" style="39" customWidth="1"/>
    <col min="5891" max="5891" width="15.42578125" style="39" customWidth="1"/>
    <col min="5892" max="5892" width="15.28515625" style="39" customWidth="1"/>
    <col min="5893" max="5896" width="15.42578125" style="39" customWidth="1"/>
    <col min="5897" max="5897" width="15" style="39" customWidth="1"/>
    <col min="5898" max="5898" width="14.42578125" style="39" customWidth="1"/>
    <col min="5899" max="5900" width="12.42578125" style="39" customWidth="1"/>
    <col min="5901" max="5901" width="13.28515625" style="39" customWidth="1"/>
    <col min="5902" max="5902" width="8.42578125" style="39" customWidth="1"/>
    <col min="5903" max="5905" width="0" style="39" hidden="1" customWidth="1"/>
    <col min="5906" max="6144" width="10.7109375" style="39"/>
    <col min="6145" max="6145" width="43.85546875" style="39" customWidth="1"/>
    <col min="6146" max="6146" width="16" style="39" customWidth="1"/>
    <col min="6147" max="6147" width="15.42578125" style="39" customWidth="1"/>
    <col min="6148" max="6148" width="15.28515625" style="39" customWidth="1"/>
    <col min="6149" max="6152" width="15.42578125" style="39" customWidth="1"/>
    <col min="6153" max="6153" width="15" style="39" customWidth="1"/>
    <col min="6154" max="6154" width="14.42578125" style="39" customWidth="1"/>
    <col min="6155" max="6156" width="12.42578125" style="39" customWidth="1"/>
    <col min="6157" max="6157" width="13.28515625" style="39" customWidth="1"/>
    <col min="6158" max="6158" width="8.42578125" style="39" customWidth="1"/>
    <col min="6159" max="6161" width="0" style="39" hidden="1" customWidth="1"/>
    <col min="6162" max="6400" width="10.7109375" style="39"/>
    <col min="6401" max="6401" width="43.85546875" style="39" customWidth="1"/>
    <col min="6402" max="6402" width="16" style="39" customWidth="1"/>
    <col min="6403" max="6403" width="15.42578125" style="39" customWidth="1"/>
    <col min="6404" max="6404" width="15.28515625" style="39" customWidth="1"/>
    <col min="6405" max="6408" width="15.42578125" style="39" customWidth="1"/>
    <col min="6409" max="6409" width="15" style="39" customWidth="1"/>
    <col min="6410" max="6410" width="14.42578125" style="39" customWidth="1"/>
    <col min="6411" max="6412" width="12.42578125" style="39" customWidth="1"/>
    <col min="6413" max="6413" width="13.28515625" style="39" customWidth="1"/>
    <col min="6414" max="6414" width="8.42578125" style="39" customWidth="1"/>
    <col min="6415" max="6417" width="0" style="39" hidden="1" customWidth="1"/>
    <col min="6418" max="6656" width="10.7109375" style="39"/>
    <col min="6657" max="6657" width="43.85546875" style="39" customWidth="1"/>
    <col min="6658" max="6658" width="16" style="39" customWidth="1"/>
    <col min="6659" max="6659" width="15.42578125" style="39" customWidth="1"/>
    <col min="6660" max="6660" width="15.28515625" style="39" customWidth="1"/>
    <col min="6661" max="6664" width="15.42578125" style="39" customWidth="1"/>
    <col min="6665" max="6665" width="15" style="39" customWidth="1"/>
    <col min="6666" max="6666" width="14.42578125" style="39" customWidth="1"/>
    <col min="6667" max="6668" width="12.42578125" style="39" customWidth="1"/>
    <col min="6669" max="6669" width="13.28515625" style="39" customWidth="1"/>
    <col min="6670" max="6670" width="8.42578125" style="39" customWidth="1"/>
    <col min="6671" max="6673" width="0" style="39" hidden="1" customWidth="1"/>
    <col min="6674" max="6912" width="10.7109375" style="39"/>
    <col min="6913" max="6913" width="43.85546875" style="39" customWidth="1"/>
    <col min="6914" max="6914" width="16" style="39" customWidth="1"/>
    <col min="6915" max="6915" width="15.42578125" style="39" customWidth="1"/>
    <col min="6916" max="6916" width="15.28515625" style="39" customWidth="1"/>
    <col min="6917" max="6920" width="15.42578125" style="39" customWidth="1"/>
    <col min="6921" max="6921" width="15" style="39" customWidth="1"/>
    <col min="6922" max="6922" width="14.42578125" style="39" customWidth="1"/>
    <col min="6923" max="6924" width="12.42578125" style="39" customWidth="1"/>
    <col min="6925" max="6925" width="13.28515625" style="39" customWidth="1"/>
    <col min="6926" max="6926" width="8.42578125" style="39" customWidth="1"/>
    <col min="6927" max="6929" width="0" style="39" hidden="1" customWidth="1"/>
    <col min="6930" max="7168" width="10.7109375" style="39"/>
    <col min="7169" max="7169" width="43.85546875" style="39" customWidth="1"/>
    <col min="7170" max="7170" width="16" style="39" customWidth="1"/>
    <col min="7171" max="7171" width="15.42578125" style="39" customWidth="1"/>
    <col min="7172" max="7172" width="15.28515625" style="39" customWidth="1"/>
    <col min="7173" max="7176" width="15.42578125" style="39" customWidth="1"/>
    <col min="7177" max="7177" width="15" style="39" customWidth="1"/>
    <col min="7178" max="7178" width="14.42578125" style="39" customWidth="1"/>
    <col min="7179" max="7180" width="12.42578125" style="39" customWidth="1"/>
    <col min="7181" max="7181" width="13.28515625" style="39" customWidth="1"/>
    <col min="7182" max="7182" width="8.42578125" style="39" customWidth="1"/>
    <col min="7183" max="7185" width="0" style="39" hidden="1" customWidth="1"/>
    <col min="7186" max="7424" width="10.7109375" style="39"/>
    <col min="7425" max="7425" width="43.85546875" style="39" customWidth="1"/>
    <col min="7426" max="7426" width="16" style="39" customWidth="1"/>
    <col min="7427" max="7427" width="15.42578125" style="39" customWidth="1"/>
    <col min="7428" max="7428" width="15.28515625" style="39" customWidth="1"/>
    <col min="7429" max="7432" width="15.42578125" style="39" customWidth="1"/>
    <col min="7433" max="7433" width="15" style="39" customWidth="1"/>
    <col min="7434" max="7434" width="14.42578125" style="39" customWidth="1"/>
    <col min="7435" max="7436" width="12.42578125" style="39" customWidth="1"/>
    <col min="7437" max="7437" width="13.28515625" style="39" customWidth="1"/>
    <col min="7438" max="7438" width="8.42578125" style="39" customWidth="1"/>
    <col min="7439" max="7441" width="0" style="39" hidden="1" customWidth="1"/>
    <col min="7442" max="7680" width="10.7109375" style="39"/>
    <col min="7681" max="7681" width="43.85546875" style="39" customWidth="1"/>
    <col min="7682" max="7682" width="16" style="39" customWidth="1"/>
    <col min="7683" max="7683" width="15.42578125" style="39" customWidth="1"/>
    <col min="7684" max="7684" width="15.28515625" style="39" customWidth="1"/>
    <col min="7685" max="7688" width="15.42578125" style="39" customWidth="1"/>
    <col min="7689" max="7689" width="15" style="39" customWidth="1"/>
    <col min="7690" max="7690" width="14.42578125" style="39" customWidth="1"/>
    <col min="7691" max="7692" width="12.42578125" style="39" customWidth="1"/>
    <col min="7693" max="7693" width="13.28515625" style="39" customWidth="1"/>
    <col min="7694" max="7694" width="8.42578125" style="39" customWidth="1"/>
    <col min="7695" max="7697" width="0" style="39" hidden="1" customWidth="1"/>
    <col min="7698" max="7936" width="10.7109375" style="39"/>
    <col min="7937" max="7937" width="43.85546875" style="39" customWidth="1"/>
    <col min="7938" max="7938" width="16" style="39" customWidth="1"/>
    <col min="7939" max="7939" width="15.42578125" style="39" customWidth="1"/>
    <col min="7940" max="7940" width="15.28515625" style="39" customWidth="1"/>
    <col min="7941" max="7944" width="15.42578125" style="39" customWidth="1"/>
    <col min="7945" max="7945" width="15" style="39" customWidth="1"/>
    <col min="7946" max="7946" width="14.42578125" style="39" customWidth="1"/>
    <col min="7947" max="7948" width="12.42578125" style="39" customWidth="1"/>
    <col min="7949" max="7949" width="13.28515625" style="39" customWidth="1"/>
    <col min="7950" max="7950" width="8.42578125" style="39" customWidth="1"/>
    <col min="7951" max="7953" width="0" style="39" hidden="1" customWidth="1"/>
    <col min="7954" max="8192" width="10.7109375" style="39"/>
    <col min="8193" max="8193" width="43.85546875" style="39" customWidth="1"/>
    <col min="8194" max="8194" width="16" style="39" customWidth="1"/>
    <col min="8195" max="8195" width="15.42578125" style="39" customWidth="1"/>
    <col min="8196" max="8196" width="15.28515625" style="39" customWidth="1"/>
    <col min="8197" max="8200" width="15.42578125" style="39" customWidth="1"/>
    <col min="8201" max="8201" width="15" style="39" customWidth="1"/>
    <col min="8202" max="8202" width="14.42578125" style="39" customWidth="1"/>
    <col min="8203" max="8204" width="12.42578125" style="39" customWidth="1"/>
    <col min="8205" max="8205" width="13.28515625" style="39" customWidth="1"/>
    <col min="8206" max="8206" width="8.42578125" style="39" customWidth="1"/>
    <col min="8207" max="8209" width="0" style="39" hidden="1" customWidth="1"/>
    <col min="8210" max="8448" width="10.7109375" style="39"/>
    <col min="8449" max="8449" width="43.85546875" style="39" customWidth="1"/>
    <col min="8450" max="8450" width="16" style="39" customWidth="1"/>
    <col min="8451" max="8451" width="15.42578125" style="39" customWidth="1"/>
    <col min="8452" max="8452" width="15.28515625" style="39" customWidth="1"/>
    <col min="8453" max="8456" width="15.42578125" style="39" customWidth="1"/>
    <col min="8457" max="8457" width="15" style="39" customWidth="1"/>
    <col min="8458" max="8458" width="14.42578125" style="39" customWidth="1"/>
    <col min="8459" max="8460" width="12.42578125" style="39" customWidth="1"/>
    <col min="8461" max="8461" width="13.28515625" style="39" customWidth="1"/>
    <col min="8462" max="8462" width="8.42578125" style="39" customWidth="1"/>
    <col min="8463" max="8465" width="0" style="39" hidden="1" customWidth="1"/>
    <col min="8466" max="8704" width="10.7109375" style="39"/>
    <col min="8705" max="8705" width="43.85546875" style="39" customWidth="1"/>
    <col min="8706" max="8706" width="16" style="39" customWidth="1"/>
    <col min="8707" max="8707" width="15.42578125" style="39" customWidth="1"/>
    <col min="8708" max="8708" width="15.28515625" style="39" customWidth="1"/>
    <col min="8709" max="8712" width="15.42578125" style="39" customWidth="1"/>
    <col min="8713" max="8713" width="15" style="39" customWidth="1"/>
    <col min="8714" max="8714" width="14.42578125" style="39" customWidth="1"/>
    <col min="8715" max="8716" width="12.42578125" style="39" customWidth="1"/>
    <col min="8717" max="8717" width="13.28515625" style="39" customWidth="1"/>
    <col min="8718" max="8718" width="8.42578125" style="39" customWidth="1"/>
    <col min="8719" max="8721" width="0" style="39" hidden="1" customWidth="1"/>
    <col min="8722" max="8960" width="10.7109375" style="39"/>
    <col min="8961" max="8961" width="43.85546875" style="39" customWidth="1"/>
    <col min="8962" max="8962" width="16" style="39" customWidth="1"/>
    <col min="8963" max="8963" width="15.42578125" style="39" customWidth="1"/>
    <col min="8964" max="8964" width="15.28515625" style="39" customWidth="1"/>
    <col min="8965" max="8968" width="15.42578125" style="39" customWidth="1"/>
    <col min="8969" max="8969" width="15" style="39" customWidth="1"/>
    <col min="8970" max="8970" width="14.42578125" style="39" customWidth="1"/>
    <col min="8971" max="8972" width="12.42578125" style="39" customWidth="1"/>
    <col min="8973" max="8973" width="13.28515625" style="39" customWidth="1"/>
    <col min="8974" max="8974" width="8.42578125" style="39" customWidth="1"/>
    <col min="8975" max="8977" width="0" style="39" hidden="1" customWidth="1"/>
    <col min="8978" max="9216" width="10.7109375" style="39"/>
    <col min="9217" max="9217" width="43.85546875" style="39" customWidth="1"/>
    <col min="9218" max="9218" width="16" style="39" customWidth="1"/>
    <col min="9219" max="9219" width="15.42578125" style="39" customWidth="1"/>
    <col min="9220" max="9220" width="15.28515625" style="39" customWidth="1"/>
    <col min="9221" max="9224" width="15.42578125" style="39" customWidth="1"/>
    <col min="9225" max="9225" width="15" style="39" customWidth="1"/>
    <col min="9226" max="9226" width="14.42578125" style="39" customWidth="1"/>
    <col min="9227" max="9228" width="12.42578125" style="39" customWidth="1"/>
    <col min="9229" max="9229" width="13.28515625" style="39" customWidth="1"/>
    <col min="9230" max="9230" width="8.42578125" style="39" customWidth="1"/>
    <col min="9231" max="9233" width="0" style="39" hidden="1" customWidth="1"/>
    <col min="9234" max="9472" width="10.7109375" style="39"/>
    <col min="9473" max="9473" width="43.85546875" style="39" customWidth="1"/>
    <col min="9474" max="9474" width="16" style="39" customWidth="1"/>
    <col min="9475" max="9475" width="15.42578125" style="39" customWidth="1"/>
    <col min="9476" max="9476" width="15.28515625" style="39" customWidth="1"/>
    <col min="9477" max="9480" width="15.42578125" style="39" customWidth="1"/>
    <col min="9481" max="9481" width="15" style="39" customWidth="1"/>
    <col min="9482" max="9482" width="14.42578125" style="39" customWidth="1"/>
    <col min="9483" max="9484" width="12.42578125" style="39" customWidth="1"/>
    <col min="9485" max="9485" width="13.28515625" style="39" customWidth="1"/>
    <col min="9486" max="9486" width="8.42578125" style="39" customWidth="1"/>
    <col min="9487" max="9489" width="0" style="39" hidden="1" customWidth="1"/>
    <col min="9490" max="9728" width="10.7109375" style="39"/>
    <col min="9729" max="9729" width="43.85546875" style="39" customWidth="1"/>
    <col min="9730" max="9730" width="16" style="39" customWidth="1"/>
    <col min="9731" max="9731" width="15.42578125" style="39" customWidth="1"/>
    <col min="9732" max="9732" width="15.28515625" style="39" customWidth="1"/>
    <col min="9733" max="9736" width="15.42578125" style="39" customWidth="1"/>
    <col min="9737" max="9737" width="15" style="39" customWidth="1"/>
    <col min="9738" max="9738" width="14.42578125" style="39" customWidth="1"/>
    <col min="9739" max="9740" width="12.42578125" style="39" customWidth="1"/>
    <col min="9741" max="9741" width="13.28515625" style="39" customWidth="1"/>
    <col min="9742" max="9742" width="8.42578125" style="39" customWidth="1"/>
    <col min="9743" max="9745" width="0" style="39" hidden="1" customWidth="1"/>
    <col min="9746" max="9984" width="10.7109375" style="39"/>
    <col min="9985" max="9985" width="43.85546875" style="39" customWidth="1"/>
    <col min="9986" max="9986" width="16" style="39" customWidth="1"/>
    <col min="9987" max="9987" width="15.42578125" style="39" customWidth="1"/>
    <col min="9988" max="9988" width="15.28515625" style="39" customWidth="1"/>
    <col min="9989" max="9992" width="15.42578125" style="39" customWidth="1"/>
    <col min="9993" max="9993" width="15" style="39" customWidth="1"/>
    <col min="9994" max="9994" width="14.42578125" style="39" customWidth="1"/>
    <col min="9995" max="9996" width="12.42578125" style="39" customWidth="1"/>
    <col min="9997" max="9997" width="13.28515625" style="39" customWidth="1"/>
    <col min="9998" max="9998" width="8.42578125" style="39" customWidth="1"/>
    <col min="9999" max="10001" width="0" style="39" hidden="1" customWidth="1"/>
    <col min="10002" max="10240" width="10.7109375" style="39"/>
    <col min="10241" max="10241" width="43.85546875" style="39" customWidth="1"/>
    <col min="10242" max="10242" width="16" style="39" customWidth="1"/>
    <col min="10243" max="10243" width="15.42578125" style="39" customWidth="1"/>
    <col min="10244" max="10244" width="15.28515625" style="39" customWidth="1"/>
    <col min="10245" max="10248" width="15.42578125" style="39" customWidth="1"/>
    <col min="10249" max="10249" width="15" style="39" customWidth="1"/>
    <col min="10250" max="10250" width="14.42578125" style="39" customWidth="1"/>
    <col min="10251" max="10252" width="12.42578125" style="39" customWidth="1"/>
    <col min="10253" max="10253" width="13.28515625" style="39" customWidth="1"/>
    <col min="10254" max="10254" width="8.42578125" style="39" customWidth="1"/>
    <col min="10255" max="10257" width="0" style="39" hidden="1" customWidth="1"/>
    <col min="10258" max="10496" width="10.7109375" style="39"/>
    <col min="10497" max="10497" width="43.85546875" style="39" customWidth="1"/>
    <col min="10498" max="10498" width="16" style="39" customWidth="1"/>
    <col min="10499" max="10499" width="15.42578125" style="39" customWidth="1"/>
    <col min="10500" max="10500" width="15.28515625" style="39" customWidth="1"/>
    <col min="10501" max="10504" width="15.42578125" style="39" customWidth="1"/>
    <col min="10505" max="10505" width="15" style="39" customWidth="1"/>
    <col min="10506" max="10506" width="14.42578125" style="39" customWidth="1"/>
    <col min="10507" max="10508" width="12.42578125" style="39" customWidth="1"/>
    <col min="10509" max="10509" width="13.28515625" style="39" customWidth="1"/>
    <col min="10510" max="10510" width="8.42578125" style="39" customWidth="1"/>
    <col min="10511" max="10513" width="0" style="39" hidden="1" customWidth="1"/>
    <col min="10514" max="10752" width="10.7109375" style="39"/>
    <col min="10753" max="10753" width="43.85546875" style="39" customWidth="1"/>
    <col min="10754" max="10754" width="16" style="39" customWidth="1"/>
    <col min="10755" max="10755" width="15.42578125" style="39" customWidth="1"/>
    <col min="10756" max="10756" width="15.28515625" style="39" customWidth="1"/>
    <col min="10757" max="10760" width="15.42578125" style="39" customWidth="1"/>
    <col min="10761" max="10761" width="15" style="39" customWidth="1"/>
    <col min="10762" max="10762" width="14.42578125" style="39" customWidth="1"/>
    <col min="10763" max="10764" width="12.42578125" style="39" customWidth="1"/>
    <col min="10765" max="10765" width="13.28515625" style="39" customWidth="1"/>
    <col min="10766" max="10766" width="8.42578125" style="39" customWidth="1"/>
    <col min="10767" max="10769" width="0" style="39" hidden="1" customWidth="1"/>
    <col min="10770" max="11008" width="10.7109375" style="39"/>
    <col min="11009" max="11009" width="43.85546875" style="39" customWidth="1"/>
    <col min="11010" max="11010" width="16" style="39" customWidth="1"/>
    <col min="11011" max="11011" width="15.42578125" style="39" customWidth="1"/>
    <col min="11012" max="11012" width="15.28515625" style="39" customWidth="1"/>
    <col min="11013" max="11016" width="15.42578125" style="39" customWidth="1"/>
    <col min="11017" max="11017" width="15" style="39" customWidth="1"/>
    <col min="11018" max="11018" width="14.42578125" style="39" customWidth="1"/>
    <col min="11019" max="11020" width="12.42578125" style="39" customWidth="1"/>
    <col min="11021" max="11021" width="13.28515625" style="39" customWidth="1"/>
    <col min="11022" max="11022" width="8.42578125" style="39" customWidth="1"/>
    <col min="11023" max="11025" width="0" style="39" hidden="1" customWidth="1"/>
    <col min="11026" max="11264" width="10.7109375" style="39"/>
    <col min="11265" max="11265" width="43.85546875" style="39" customWidth="1"/>
    <col min="11266" max="11266" width="16" style="39" customWidth="1"/>
    <col min="11267" max="11267" width="15.42578125" style="39" customWidth="1"/>
    <col min="11268" max="11268" width="15.28515625" style="39" customWidth="1"/>
    <col min="11269" max="11272" width="15.42578125" style="39" customWidth="1"/>
    <col min="11273" max="11273" width="15" style="39" customWidth="1"/>
    <col min="11274" max="11274" width="14.42578125" style="39" customWidth="1"/>
    <col min="11275" max="11276" width="12.42578125" style="39" customWidth="1"/>
    <col min="11277" max="11277" width="13.28515625" style="39" customWidth="1"/>
    <col min="11278" max="11278" width="8.42578125" style="39" customWidth="1"/>
    <col min="11279" max="11281" width="0" style="39" hidden="1" customWidth="1"/>
    <col min="11282" max="11520" width="10.7109375" style="39"/>
    <col min="11521" max="11521" width="43.85546875" style="39" customWidth="1"/>
    <col min="11522" max="11522" width="16" style="39" customWidth="1"/>
    <col min="11523" max="11523" width="15.42578125" style="39" customWidth="1"/>
    <col min="11524" max="11524" width="15.28515625" style="39" customWidth="1"/>
    <col min="11525" max="11528" width="15.42578125" style="39" customWidth="1"/>
    <col min="11529" max="11529" width="15" style="39" customWidth="1"/>
    <col min="11530" max="11530" width="14.42578125" style="39" customWidth="1"/>
    <col min="11531" max="11532" width="12.42578125" style="39" customWidth="1"/>
    <col min="11533" max="11533" width="13.28515625" style="39" customWidth="1"/>
    <col min="11534" max="11534" width="8.42578125" style="39" customWidth="1"/>
    <col min="11535" max="11537" width="0" style="39" hidden="1" customWidth="1"/>
    <col min="11538" max="11776" width="10.7109375" style="39"/>
    <col min="11777" max="11777" width="43.85546875" style="39" customWidth="1"/>
    <col min="11778" max="11778" width="16" style="39" customWidth="1"/>
    <col min="11779" max="11779" width="15.42578125" style="39" customWidth="1"/>
    <col min="11780" max="11780" width="15.28515625" style="39" customWidth="1"/>
    <col min="11781" max="11784" width="15.42578125" style="39" customWidth="1"/>
    <col min="11785" max="11785" width="15" style="39" customWidth="1"/>
    <col min="11786" max="11786" width="14.42578125" style="39" customWidth="1"/>
    <col min="11787" max="11788" width="12.42578125" style="39" customWidth="1"/>
    <col min="11789" max="11789" width="13.28515625" style="39" customWidth="1"/>
    <col min="11790" max="11790" width="8.42578125" style="39" customWidth="1"/>
    <col min="11791" max="11793" width="0" style="39" hidden="1" customWidth="1"/>
    <col min="11794" max="12032" width="10.7109375" style="39"/>
    <col min="12033" max="12033" width="43.85546875" style="39" customWidth="1"/>
    <col min="12034" max="12034" width="16" style="39" customWidth="1"/>
    <col min="12035" max="12035" width="15.42578125" style="39" customWidth="1"/>
    <col min="12036" max="12036" width="15.28515625" style="39" customWidth="1"/>
    <col min="12037" max="12040" width="15.42578125" style="39" customWidth="1"/>
    <col min="12041" max="12041" width="15" style="39" customWidth="1"/>
    <col min="12042" max="12042" width="14.42578125" style="39" customWidth="1"/>
    <col min="12043" max="12044" width="12.42578125" style="39" customWidth="1"/>
    <col min="12045" max="12045" width="13.28515625" style="39" customWidth="1"/>
    <col min="12046" max="12046" width="8.42578125" style="39" customWidth="1"/>
    <col min="12047" max="12049" width="0" style="39" hidden="1" customWidth="1"/>
    <col min="12050" max="12288" width="10.7109375" style="39"/>
    <col min="12289" max="12289" width="43.85546875" style="39" customWidth="1"/>
    <col min="12290" max="12290" width="16" style="39" customWidth="1"/>
    <col min="12291" max="12291" width="15.42578125" style="39" customWidth="1"/>
    <col min="12292" max="12292" width="15.28515625" style="39" customWidth="1"/>
    <col min="12293" max="12296" width="15.42578125" style="39" customWidth="1"/>
    <col min="12297" max="12297" width="15" style="39" customWidth="1"/>
    <col min="12298" max="12298" width="14.42578125" style="39" customWidth="1"/>
    <col min="12299" max="12300" width="12.42578125" style="39" customWidth="1"/>
    <col min="12301" max="12301" width="13.28515625" style="39" customWidth="1"/>
    <col min="12302" max="12302" width="8.42578125" style="39" customWidth="1"/>
    <col min="12303" max="12305" width="0" style="39" hidden="1" customWidth="1"/>
    <col min="12306" max="12544" width="10.7109375" style="39"/>
    <col min="12545" max="12545" width="43.85546875" style="39" customWidth="1"/>
    <col min="12546" max="12546" width="16" style="39" customWidth="1"/>
    <col min="12547" max="12547" width="15.42578125" style="39" customWidth="1"/>
    <col min="12548" max="12548" width="15.28515625" style="39" customWidth="1"/>
    <col min="12549" max="12552" width="15.42578125" style="39" customWidth="1"/>
    <col min="12553" max="12553" width="15" style="39" customWidth="1"/>
    <col min="12554" max="12554" width="14.42578125" style="39" customWidth="1"/>
    <col min="12555" max="12556" width="12.42578125" style="39" customWidth="1"/>
    <col min="12557" max="12557" width="13.28515625" style="39" customWidth="1"/>
    <col min="12558" max="12558" width="8.42578125" style="39" customWidth="1"/>
    <col min="12559" max="12561" width="0" style="39" hidden="1" customWidth="1"/>
    <col min="12562" max="12800" width="10.7109375" style="39"/>
    <col min="12801" max="12801" width="43.85546875" style="39" customWidth="1"/>
    <col min="12802" max="12802" width="16" style="39" customWidth="1"/>
    <col min="12803" max="12803" width="15.42578125" style="39" customWidth="1"/>
    <col min="12804" max="12804" width="15.28515625" style="39" customWidth="1"/>
    <col min="12805" max="12808" width="15.42578125" style="39" customWidth="1"/>
    <col min="12809" max="12809" width="15" style="39" customWidth="1"/>
    <col min="12810" max="12810" width="14.42578125" style="39" customWidth="1"/>
    <col min="12811" max="12812" width="12.42578125" style="39" customWidth="1"/>
    <col min="12813" max="12813" width="13.28515625" style="39" customWidth="1"/>
    <col min="12814" max="12814" width="8.42578125" style="39" customWidth="1"/>
    <col min="12815" max="12817" width="0" style="39" hidden="1" customWidth="1"/>
    <col min="12818" max="13056" width="10.7109375" style="39"/>
    <col min="13057" max="13057" width="43.85546875" style="39" customWidth="1"/>
    <col min="13058" max="13058" width="16" style="39" customWidth="1"/>
    <col min="13059" max="13059" width="15.42578125" style="39" customWidth="1"/>
    <col min="13060" max="13060" width="15.28515625" style="39" customWidth="1"/>
    <col min="13061" max="13064" width="15.42578125" style="39" customWidth="1"/>
    <col min="13065" max="13065" width="15" style="39" customWidth="1"/>
    <col min="13066" max="13066" width="14.42578125" style="39" customWidth="1"/>
    <col min="13067" max="13068" width="12.42578125" style="39" customWidth="1"/>
    <col min="13069" max="13069" width="13.28515625" style="39" customWidth="1"/>
    <col min="13070" max="13070" width="8.42578125" style="39" customWidth="1"/>
    <col min="13071" max="13073" width="0" style="39" hidden="1" customWidth="1"/>
    <col min="13074" max="13312" width="10.7109375" style="39"/>
    <col min="13313" max="13313" width="43.85546875" style="39" customWidth="1"/>
    <col min="13314" max="13314" width="16" style="39" customWidth="1"/>
    <col min="13315" max="13315" width="15.42578125" style="39" customWidth="1"/>
    <col min="13316" max="13316" width="15.28515625" style="39" customWidth="1"/>
    <col min="13317" max="13320" width="15.42578125" style="39" customWidth="1"/>
    <col min="13321" max="13321" width="15" style="39" customWidth="1"/>
    <col min="13322" max="13322" width="14.42578125" style="39" customWidth="1"/>
    <col min="13323" max="13324" width="12.42578125" style="39" customWidth="1"/>
    <col min="13325" max="13325" width="13.28515625" style="39" customWidth="1"/>
    <col min="13326" max="13326" width="8.42578125" style="39" customWidth="1"/>
    <col min="13327" max="13329" width="0" style="39" hidden="1" customWidth="1"/>
    <col min="13330" max="13568" width="10.7109375" style="39"/>
    <col min="13569" max="13569" width="43.85546875" style="39" customWidth="1"/>
    <col min="13570" max="13570" width="16" style="39" customWidth="1"/>
    <col min="13571" max="13571" width="15.42578125" style="39" customWidth="1"/>
    <col min="13572" max="13572" width="15.28515625" style="39" customWidth="1"/>
    <col min="13573" max="13576" width="15.42578125" style="39" customWidth="1"/>
    <col min="13577" max="13577" width="15" style="39" customWidth="1"/>
    <col min="13578" max="13578" width="14.42578125" style="39" customWidth="1"/>
    <col min="13579" max="13580" width="12.42578125" style="39" customWidth="1"/>
    <col min="13581" max="13581" width="13.28515625" style="39" customWidth="1"/>
    <col min="13582" max="13582" width="8.42578125" style="39" customWidth="1"/>
    <col min="13583" max="13585" width="0" style="39" hidden="1" customWidth="1"/>
    <col min="13586" max="13824" width="10.7109375" style="39"/>
    <col min="13825" max="13825" width="43.85546875" style="39" customWidth="1"/>
    <col min="13826" max="13826" width="16" style="39" customWidth="1"/>
    <col min="13827" max="13827" width="15.42578125" style="39" customWidth="1"/>
    <col min="13828" max="13828" width="15.28515625" style="39" customWidth="1"/>
    <col min="13829" max="13832" width="15.42578125" style="39" customWidth="1"/>
    <col min="13833" max="13833" width="15" style="39" customWidth="1"/>
    <col min="13834" max="13834" width="14.42578125" style="39" customWidth="1"/>
    <col min="13835" max="13836" width="12.42578125" style="39" customWidth="1"/>
    <col min="13837" max="13837" width="13.28515625" style="39" customWidth="1"/>
    <col min="13838" max="13838" width="8.42578125" style="39" customWidth="1"/>
    <col min="13839" max="13841" width="0" style="39" hidden="1" customWidth="1"/>
    <col min="13842" max="14080" width="10.7109375" style="39"/>
    <col min="14081" max="14081" width="43.85546875" style="39" customWidth="1"/>
    <col min="14082" max="14082" width="16" style="39" customWidth="1"/>
    <col min="14083" max="14083" width="15.42578125" style="39" customWidth="1"/>
    <col min="14084" max="14084" width="15.28515625" style="39" customWidth="1"/>
    <col min="14085" max="14088" width="15.42578125" style="39" customWidth="1"/>
    <col min="14089" max="14089" width="15" style="39" customWidth="1"/>
    <col min="14090" max="14090" width="14.42578125" style="39" customWidth="1"/>
    <col min="14091" max="14092" width="12.42578125" style="39" customWidth="1"/>
    <col min="14093" max="14093" width="13.28515625" style="39" customWidth="1"/>
    <col min="14094" max="14094" width="8.42578125" style="39" customWidth="1"/>
    <col min="14095" max="14097" width="0" style="39" hidden="1" customWidth="1"/>
    <col min="14098" max="14336" width="10.7109375" style="39"/>
    <col min="14337" max="14337" width="43.85546875" style="39" customWidth="1"/>
    <col min="14338" max="14338" width="16" style="39" customWidth="1"/>
    <col min="14339" max="14339" width="15.42578125" style="39" customWidth="1"/>
    <col min="14340" max="14340" width="15.28515625" style="39" customWidth="1"/>
    <col min="14341" max="14344" width="15.42578125" style="39" customWidth="1"/>
    <col min="14345" max="14345" width="15" style="39" customWidth="1"/>
    <col min="14346" max="14346" width="14.42578125" style="39" customWidth="1"/>
    <col min="14347" max="14348" width="12.42578125" style="39" customWidth="1"/>
    <col min="14349" max="14349" width="13.28515625" style="39" customWidth="1"/>
    <col min="14350" max="14350" width="8.42578125" style="39" customWidth="1"/>
    <col min="14351" max="14353" width="0" style="39" hidden="1" customWidth="1"/>
    <col min="14354" max="14592" width="10.7109375" style="39"/>
    <col min="14593" max="14593" width="43.85546875" style="39" customWidth="1"/>
    <col min="14594" max="14594" width="16" style="39" customWidth="1"/>
    <col min="14595" max="14595" width="15.42578125" style="39" customWidth="1"/>
    <col min="14596" max="14596" width="15.28515625" style="39" customWidth="1"/>
    <col min="14597" max="14600" width="15.42578125" style="39" customWidth="1"/>
    <col min="14601" max="14601" width="15" style="39" customWidth="1"/>
    <col min="14602" max="14602" width="14.42578125" style="39" customWidth="1"/>
    <col min="14603" max="14604" width="12.42578125" style="39" customWidth="1"/>
    <col min="14605" max="14605" width="13.28515625" style="39" customWidth="1"/>
    <col min="14606" max="14606" width="8.42578125" style="39" customWidth="1"/>
    <col min="14607" max="14609" width="0" style="39" hidden="1" customWidth="1"/>
    <col min="14610" max="14848" width="10.7109375" style="39"/>
    <col min="14849" max="14849" width="43.85546875" style="39" customWidth="1"/>
    <col min="14850" max="14850" width="16" style="39" customWidth="1"/>
    <col min="14851" max="14851" width="15.42578125" style="39" customWidth="1"/>
    <col min="14852" max="14852" width="15.28515625" style="39" customWidth="1"/>
    <col min="14853" max="14856" width="15.42578125" style="39" customWidth="1"/>
    <col min="14857" max="14857" width="15" style="39" customWidth="1"/>
    <col min="14858" max="14858" width="14.42578125" style="39" customWidth="1"/>
    <col min="14859" max="14860" width="12.42578125" style="39" customWidth="1"/>
    <col min="14861" max="14861" width="13.28515625" style="39" customWidth="1"/>
    <col min="14862" max="14862" width="8.42578125" style="39" customWidth="1"/>
    <col min="14863" max="14865" width="0" style="39" hidden="1" customWidth="1"/>
    <col min="14866" max="15104" width="10.7109375" style="39"/>
    <col min="15105" max="15105" width="43.85546875" style="39" customWidth="1"/>
    <col min="15106" max="15106" width="16" style="39" customWidth="1"/>
    <col min="15107" max="15107" width="15.42578125" style="39" customWidth="1"/>
    <col min="15108" max="15108" width="15.28515625" style="39" customWidth="1"/>
    <col min="15109" max="15112" width="15.42578125" style="39" customWidth="1"/>
    <col min="15113" max="15113" width="15" style="39" customWidth="1"/>
    <col min="15114" max="15114" width="14.42578125" style="39" customWidth="1"/>
    <col min="15115" max="15116" width="12.42578125" style="39" customWidth="1"/>
    <col min="15117" max="15117" width="13.28515625" style="39" customWidth="1"/>
    <col min="15118" max="15118" width="8.42578125" style="39" customWidth="1"/>
    <col min="15119" max="15121" width="0" style="39" hidden="1" customWidth="1"/>
    <col min="15122" max="15360" width="10.7109375" style="39"/>
    <col min="15361" max="15361" width="43.85546875" style="39" customWidth="1"/>
    <col min="15362" max="15362" width="16" style="39" customWidth="1"/>
    <col min="15363" max="15363" width="15.42578125" style="39" customWidth="1"/>
    <col min="15364" max="15364" width="15.28515625" style="39" customWidth="1"/>
    <col min="15365" max="15368" width="15.42578125" style="39" customWidth="1"/>
    <col min="15369" max="15369" width="15" style="39" customWidth="1"/>
    <col min="15370" max="15370" width="14.42578125" style="39" customWidth="1"/>
    <col min="15371" max="15372" width="12.42578125" style="39" customWidth="1"/>
    <col min="15373" max="15373" width="13.28515625" style="39" customWidth="1"/>
    <col min="15374" max="15374" width="8.42578125" style="39" customWidth="1"/>
    <col min="15375" max="15377" width="0" style="39" hidden="1" customWidth="1"/>
    <col min="15378" max="15616" width="10.7109375" style="39"/>
    <col min="15617" max="15617" width="43.85546875" style="39" customWidth="1"/>
    <col min="15618" max="15618" width="16" style="39" customWidth="1"/>
    <col min="15619" max="15619" width="15.42578125" style="39" customWidth="1"/>
    <col min="15620" max="15620" width="15.28515625" style="39" customWidth="1"/>
    <col min="15621" max="15624" width="15.42578125" style="39" customWidth="1"/>
    <col min="15625" max="15625" width="15" style="39" customWidth="1"/>
    <col min="15626" max="15626" width="14.42578125" style="39" customWidth="1"/>
    <col min="15627" max="15628" width="12.42578125" style="39" customWidth="1"/>
    <col min="15629" max="15629" width="13.28515625" style="39" customWidth="1"/>
    <col min="15630" max="15630" width="8.42578125" style="39" customWidth="1"/>
    <col min="15631" max="15633" width="0" style="39" hidden="1" customWidth="1"/>
    <col min="15634" max="15872" width="10.7109375" style="39"/>
    <col min="15873" max="15873" width="43.85546875" style="39" customWidth="1"/>
    <col min="15874" max="15874" width="16" style="39" customWidth="1"/>
    <col min="15875" max="15875" width="15.42578125" style="39" customWidth="1"/>
    <col min="15876" max="15876" width="15.28515625" style="39" customWidth="1"/>
    <col min="15877" max="15880" width="15.42578125" style="39" customWidth="1"/>
    <col min="15881" max="15881" width="15" style="39" customWidth="1"/>
    <col min="15882" max="15882" width="14.42578125" style="39" customWidth="1"/>
    <col min="15883" max="15884" width="12.42578125" style="39" customWidth="1"/>
    <col min="15885" max="15885" width="13.28515625" style="39" customWidth="1"/>
    <col min="15886" max="15886" width="8.42578125" style="39" customWidth="1"/>
    <col min="15887" max="15889" width="0" style="39" hidden="1" customWidth="1"/>
    <col min="15890" max="16128" width="10.7109375" style="39"/>
    <col min="16129" max="16129" width="43.85546875" style="39" customWidth="1"/>
    <col min="16130" max="16130" width="16" style="39" customWidth="1"/>
    <col min="16131" max="16131" width="15.42578125" style="39" customWidth="1"/>
    <col min="16132" max="16132" width="15.28515625" style="39" customWidth="1"/>
    <col min="16133" max="16136" width="15.42578125" style="39" customWidth="1"/>
    <col min="16137" max="16137" width="15" style="39" customWidth="1"/>
    <col min="16138" max="16138" width="14.42578125" style="39" customWidth="1"/>
    <col min="16139" max="16140" width="12.42578125" style="39" customWidth="1"/>
    <col min="16141" max="16141" width="13.28515625" style="39" customWidth="1"/>
    <col min="16142" max="16142" width="8.42578125" style="39" customWidth="1"/>
    <col min="16143" max="16145" width="0" style="39" hidden="1" customWidth="1"/>
    <col min="16146" max="16384" width="10.7109375" style="39"/>
  </cols>
  <sheetData>
    <row r="1" spans="1:17" ht="18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8"/>
      <c r="L1" s="82" t="s">
        <v>87</v>
      </c>
      <c r="M1" s="82"/>
      <c r="N1" s="38"/>
      <c r="O1" s="38"/>
      <c r="P1" s="38"/>
    </row>
    <row r="2" spans="1:17" x14ac:dyDescent="0.25">
      <c r="A2" s="36"/>
      <c r="B2" s="37"/>
      <c r="C2" s="37"/>
      <c r="D2" s="37"/>
      <c r="E2" s="37"/>
      <c r="F2" s="37"/>
      <c r="G2" s="37"/>
      <c r="H2" s="37"/>
      <c r="I2" s="37"/>
      <c r="J2" s="37"/>
      <c r="K2" s="38"/>
      <c r="L2" s="40"/>
      <c r="M2" s="40"/>
      <c r="N2" s="38"/>
      <c r="O2" s="38"/>
      <c r="P2" s="38"/>
    </row>
    <row r="3" spans="1:17" ht="18.75" x14ac:dyDescent="0.25">
      <c r="A3" s="83" t="s">
        <v>97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41"/>
      <c r="O3" s="41"/>
      <c r="P3" s="41"/>
      <c r="Q3" s="41"/>
    </row>
    <row r="4" spans="1:17" x14ac:dyDescent="0.25">
      <c r="A4" s="42"/>
      <c r="B4" s="43"/>
      <c r="C4" s="43"/>
      <c r="D4" s="43"/>
      <c r="E4" s="43"/>
      <c r="F4" s="43"/>
      <c r="G4" s="43"/>
      <c r="H4" s="43"/>
      <c r="I4" s="43"/>
      <c r="J4" s="43"/>
      <c r="K4" s="42"/>
      <c r="L4" s="42"/>
      <c r="M4" s="42"/>
      <c r="N4" s="42"/>
      <c r="O4" s="42"/>
      <c r="P4" s="42"/>
    </row>
    <row r="5" spans="1:17" x14ac:dyDescent="0.25">
      <c r="A5" s="84" t="s">
        <v>88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44"/>
      <c r="O5" s="44"/>
      <c r="P5" s="44"/>
      <c r="Q5" s="44"/>
    </row>
    <row r="6" spans="1:17" x14ac:dyDescent="0.25">
      <c r="A6" s="85" t="s">
        <v>1</v>
      </c>
      <c r="B6" s="86" t="s">
        <v>98</v>
      </c>
      <c r="C6" s="86"/>
      <c r="D6" s="86"/>
      <c r="E6" s="87" t="s">
        <v>99</v>
      </c>
      <c r="F6" s="87"/>
      <c r="G6" s="87"/>
      <c r="H6" s="88" t="s">
        <v>2</v>
      </c>
      <c r="I6" s="88"/>
      <c r="J6" s="88"/>
      <c r="K6" s="85" t="s">
        <v>89</v>
      </c>
      <c r="L6" s="85"/>
      <c r="M6" s="85"/>
    </row>
    <row r="7" spans="1:17" ht="48.75" customHeight="1" x14ac:dyDescent="0.25">
      <c r="A7" s="85"/>
      <c r="B7" s="86"/>
      <c r="C7" s="86"/>
      <c r="D7" s="86"/>
      <c r="E7" s="87"/>
      <c r="F7" s="87"/>
      <c r="G7" s="87"/>
      <c r="H7" s="88"/>
      <c r="I7" s="88"/>
      <c r="J7" s="88"/>
      <c r="K7" s="85"/>
      <c r="L7" s="85"/>
      <c r="M7" s="85"/>
    </row>
    <row r="8" spans="1:17" s="46" customFormat="1" ht="15" x14ac:dyDescent="0.25">
      <c r="A8" s="85"/>
      <c r="B8" s="45" t="s">
        <v>84</v>
      </c>
      <c r="C8" s="45" t="s">
        <v>85</v>
      </c>
      <c r="D8" s="45" t="s">
        <v>86</v>
      </c>
      <c r="E8" s="45" t="s">
        <v>84</v>
      </c>
      <c r="F8" s="45" t="s">
        <v>85</v>
      </c>
      <c r="G8" s="45" t="s">
        <v>86</v>
      </c>
      <c r="H8" s="45" t="s">
        <v>90</v>
      </c>
      <c r="I8" s="45" t="s">
        <v>84</v>
      </c>
      <c r="J8" s="45" t="s">
        <v>85</v>
      </c>
      <c r="K8" s="45" t="s">
        <v>90</v>
      </c>
      <c r="L8" s="45" t="s">
        <v>84</v>
      </c>
      <c r="M8" s="45" t="s">
        <v>85</v>
      </c>
    </row>
    <row r="9" spans="1:17" s="47" customFormat="1" ht="31.5" x14ac:dyDescent="0.25">
      <c r="A9" s="62" t="s">
        <v>91</v>
      </c>
      <c r="B9" s="63">
        <v>10150106.800000001</v>
      </c>
      <c r="C9" s="63">
        <v>8728490.5999999996</v>
      </c>
      <c r="D9" s="63">
        <v>9291126.5</v>
      </c>
      <c r="E9" s="63">
        <v>10742631.4</v>
      </c>
      <c r="F9" s="63">
        <v>9010638.1999999993</v>
      </c>
      <c r="G9" s="63">
        <v>9641126.5</v>
      </c>
      <c r="H9" s="63">
        <f t="shared" ref="H9:J14" si="0">E9-B9</f>
        <v>592524.59999999963</v>
      </c>
      <c r="I9" s="63">
        <f t="shared" si="0"/>
        <v>282147.59999999963</v>
      </c>
      <c r="J9" s="63">
        <f t="shared" si="0"/>
        <v>350000</v>
      </c>
      <c r="K9" s="64">
        <f t="shared" ref="K9:M12" si="1">E9/B9-1</f>
        <v>5.8376193637686535E-2</v>
      </c>
      <c r="L9" s="64">
        <f t="shared" si="1"/>
        <v>3.232490162732149E-2</v>
      </c>
      <c r="M9" s="64">
        <f t="shared" si="1"/>
        <v>3.7670351383118028E-2</v>
      </c>
    </row>
    <row r="10" spans="1:17" ht="31.5" hidden="1" x14ac:dyDescent="0.25">
      <c r="A10" s="65" t="s">
        <v>92</v>
      </c>
      <c r="B10" s="66">
        <v>6173353.2000000002</v>
      </c>
      <c r="C10" s="66">
        <v>4524329.3</v>
      </c>
      <c r="D10" s="66">
        <v>4815565.5</v>
      </c>
      <c r="E10" s="66">
        <v>6636705.0999999996</v>
      </c>
      <c r="F10" s="66">
        <v>6636705.0999999996</v>
      </c>
      <c r="G10" s="66">
        <v>5165565.5</v>
      </c>
      <c r="H10" s="66">
        <f t="shared" si="0"/>
        <v>463351.89999999944</v>
      </c>
      <c r="I10" s="66">
        <f t="shared" si="0"/>
        <v>2112375.7999999998</v>
      </c>
      <c r="J10" s="66">
        <f t="shared" si="0"/>
        <v>350000</v>
      </c>
      <c r="K10" s="67">
        <f t="shared" si="1"/>
        <v>7.5056761696382424E-2</v>
      </c>
      <c r="L10" s="67">
        <f t="shared" si="1"/>
        <v>0.46689258449865711</v>
      </c>
      <c r="M10" s="67">
        <f t="shared" si="1"/>
        <v>7.2680975889539923E-2</v>
      </c>
    </row>
    <row r="11" spans="1:17" ht="31.5" x14ac:dyDescent="0.25">
      <c r="A11" s="68" t="s">
        <v>93</v>
      </c>
      <c r="B11" s="66">
        <v>6173353.2000000002</v>
      </c>
      <c r="C11" s="66">
        <v>4524329.3</v>
      </c>
      <c r="D11" s="66">
        <v>4815565.5</v>
      </c>
      <c r="E11" s="66">
        <v>6636753.2999999998</v>
      </c>
      <c r="F11" s="66">
        <v>4806329.3</v>
      </c>
      <c r="G11" s="66">
        <v>5165565.5</v>
      </c>
      <c r="H11" s="66">
        <f t="shared" si="0"/>
        <v>463400.09999999963</v>
      </c>
      <c r="I11" s="66">
        <f>F11-C11</f>
        <v>282000</v>
      </c>
      <c r="J11" s="66">
        <f>G11-D11</f>
        <v>350000</v>
      </c>
      <c r="K11" s="67">
        <f t="shared" si="1"/>
        <v>7.5064569446633866E-2</v>
      </c>
      <c r="L11" s="67">
        <f t="shared" si="1"/>
        <v>6.2329680556187705E-2</v>
      </c>
      <c r="M11" s="67">
        <f t="shared" si="1"/>
        <v>7.2680975889539923E-2</v>
      </c>
    </row>
    <row r="12" spans="1:17" s="47" customFormat="1" x14ac:dyDescent="0.25">
      <c r="A12" s="62" t="s">
        <v>94</v>
      </c>
      <c r="B12" s="63">
        <v>9675906.8000000007</v>
      </c>
      <c r="C12" s="63">
        <v>8130490.5999999996</v>
      </c>
      <c r="D12" s="63">
        <v>9291126.5</v>
      </c>
      <c r="E12" s="63">
        <v>10383944.6</v>
      </c>
      <c r="F12" s="63">
        <v>8412638.1999999993</v>
      </c>
      <c r="G12" s="63">
        <v>9641126.5</v>
      </c>
      <c r="H12" s="63">
        <f>E12-B12</f>
        <v>708037.79999999888</v>
      </c>
      <c r="I12" s="63">
        <f t="shared" si="0"/>
        <v>282147.59999999963</v>
      </c>
      <c r="J12" s="63">
        <f t="shared" si="0"/>
        <v>350000</v>
      </c>
      <c r="K12" s="64">
        <f>E12/B12-1</f>
        <v>7.3175343110993829E-2</v>
      </c>
      <c r="L12" s="64">
        <f t="shared" si="1"/>
        <v>3.4702407748924635E-2</v>
      </c>
      <c r="M12" s="64">
        <f t="shared" si="1"/>
        <v>3.7670351383118028E-2</v>
      </c>
    </row>
    <row r="13" spans="1:17" ht="31.5" x14ac:dyDescent="0.25">
      <c r="A13" s="68" t="s">
        <v>95</v>
      </c>
      <c r="B13" s="66">
        <v>0</v>
      </c>
      <c r="C13" s="66">
        <v>101722.6</v>
      </c>
      <c r="D13" s="66">
        <v>363705.2</v>
      </c>
      <c r="E13" s="66">
        <v>0</v>
      </c>
      <c r="F13" s="66">
        <v>101722.6</v>
      </c>
      <c r="G13" s="66">
        <v>363705.2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7" t="s">
        <v>57</v>
      </c>
      <c r="L13" s="67">
        <f>F13/C13-1</f>
        <v>0</v>
      </c>
      <c r="M13" s="67">
        <f>G13/D13-1</f>
        <v>0</v>
      </c>
    </row>
    <row r="14" spans="1:17" s="47" customFormat="1" x14ac:dyDescent="0.25">
      <c r="A14" s="62" t="s">
        <v>96</v>
      </c>
      <c r="B14" s="63">
        <f t="shared" ref="B14:G14" si="2">B9-B12</f>
        <v>474200</v>
      </c>
      <c r="C14" s="63">
        <f t="shared" si="2"/>
        <v>598000</v>
      </c>
      <c r="D14" s="63">
        <f t="shared" si="2"/>
        <v>0</v>
      </c>
      <c r="E14" s="63">
        <f t="shared" si="2"/>
        <v>358686.80000000075</v>
      </c>
      <c r="F14" s="63">
        <f t="shared" si="2"/>
        <v>598000</v>
      </c>
      <c r="G14" s="63">
        <f t="shared" si="2"/>
        <v>0</v>
      </c>
      <c r="H14" s="63">
        <f t="shared" si="0"/>
        <v>-115513.19999999925</v>
      </c>
      <c r="I14" s="63">
        <f t="shared" si="0"/>
        <v>0</v>
      </c>
      <c r="J14" s="63">
        <f t="shared" si="0"/>
        <v>0</v>
      </c>
      <c r="K14" s="64">
        <f>E14/B14-1</f>
        <v>-0.24359595107549403</v>
      </c>
      <c r="L14" s="64">
        <f>F14/C14-1</f>
        <v>0</v>
      </c>
      <c r="M14" s="64" t="s">
        <v>57</v>
      </c>
    </row>
    <row r="15" spans="1:17" s="50" customFormat="1" x14ac:dyDescent="0.25">
      <c r="A15" s="69" t="s">
        <v>100</v>
      </c>
      <c r="B15" s="70">
        <v>0.11899999999999999</v>
      </c>
      <c r="C15" s="70">
        <v>0.14199999999999999</v>
      </c>
      <c r="D15" s="70">
        <v>0</v>
      </c>
      <c r="E15" s="70">
        <v>8.6999999999999994E-2</v>
      </c>
      <c r="F15" s="70">
        <v>0.252</v>
      </c>
      <c r="G15" s="70">
        <v>0</v>
      </c>
      <c r="H15" s="48"/>
      <c r="I15" s="48"/>
      <c r="J15" s="48"/>
      <c r="K15" s="49"/>
      <c r="L15" s="49"/>
      <c r="M15" s="49"/>
    </row>
    <row r="16" spans="1:17" x14ac:dyDescent="0.25">
      <c r="A16" s="51"/>
    </row>
    <row r="17" spans="1:15" x14ac:dyDescent="0.25">
      <c r="A17" s="44"/>
      <c r="B17" s="44"/>
      <c r="C17" s="53"/>
      <c r="D17" s="44"/>
      <c r="E17" s="44"/>
      <c r="F17" s="53"/>
      <c r="G17" s="53"/>
      <c r="H17" s="44"/>
      <c r="I17" s="44"/>
      <c r="J17" s="44"/>
      <c r="K17" s="44"/>
      <c r="L17" s="44"/>
      <c r="M17" s="44"/>
    </row>
    <row r="18" spans="1:15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5" s="52" customFormat="1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5"/>
    </row>
    <row r="20" spans="1:15" x14ac:dyDescent="0.25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6"/>
      <c r="O20" s="56"/>
    </row>
    <row r="21" spans="1:15" x14ac:dyDescent="0.25">
      <c r="A21" s="57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</row>
    <row r="22" spans="1:15" x14ac:dyDescent="0.25">
      <c r="A22" s="58"/>
    </row>
    <row r="23" spans="1:15" x14ac:dyDescent="0.25">
      <c r="A23" s="59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</row>
    <row r="24" spans="1:15" x14ac:dyDescent="0.25">
      <c r="A24" s="59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</row>
    <row r="25" spans="1:15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</row>
    <row r="26" spans="1:15" x14ac:dyDescent="0.25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</row>
    <row r="27" spans="1:15" x14ac:dyDescent="0.25">
      <c r="A27" s="59"/>
      <c r="K27" s="52"/>
      <c r="L27" s="52"/>
      <c r="M27" s="52"/>
    </row>
    <row r="28" spans="1:15" x14ac:dyDescent="0.25">
      <c r="A28" s="59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1:15" x14ac:dyDescent="0.25">
      <c r="A29" s="59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</row>
    <row r="30" spans="1:15" x14ac:dyDescent="0.25">
      <c r="A30" s="59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</row>
    <row r="32" spans="1:15" x14ac:dyDescent="0.25">
      <c r="A32" s="59"/>
    </row>
  </sheetData>
  <mergeCells count="8">
    <mergeCell ref="L1:M1"/>
    <mergeCell ref="A3:M3"/>
    <mergeCell ref="A5:M5"/>
    <mergeCell ref="A6:A8"/>
    <mergeCell ref="B6:D7"/>
    <mergeCell ref="E6:G7"/>
    <mergeCell ref="H6:J7"/>
    <mergeCell ref="K6:M7"/>
  </mergeCells>
  <pageMargins left="0.78740157480314965" right="0.39370078740157483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workbookViewId="0">
      <selection activeCell="F20" sqref="F20"/>
    </sheetView>
  </sheetViews>
  <sheetFormatPr defaultRowHeight="15" x14ac:dyDescent="0.25"/>
  <cols>
    <col min="2" max="2" width="31.7109375" customWidth="1"/>
    <col min="3" max="3" width="12" bestFit="1" customWidth="1"/>
    <col min="4" max="4" width="12.7109375" bestFit="1" customWidth="1"/>
  </cols>
  <sheetData>
    <row r="2" spans="1:5" x14ac:dyDescent="0.25">
      <c r="B2" s="25" t="s">
        <v>81</v>
      </c>
      <c r="C2">
        <v>2020</v>
      </c>
      <c r="D2">
        <v>2021</v>
      </c>
      <c r="E2">
        <v>2022</v>
      </c>
    </row>
    <row r="3" spans="1:5" x14ac:dyDescent="0.25">
      <c r="A3" s="34" t="s">
        <v>71</v>
      </c>
      <c r="B3" s="34" t="s">
        <v>72</v>
      </c>
    </row>
    <row r="4" spans="1:5" x14ac:dyDescent="0.25">
      <c r="B4" t="s">
        <v>58</v>
      </c>
      <c r="C4">
        <v>51828.3</v>
      </c>
      <c r="D4">
        <v>160118.9</v>
      </c>
      <c r="E4">
        <v>162118.70000000001</v>
      </c>
    </row>
    <row r="5" spans="1:5" x14ac:dyDescent="0.25">
      <c r="B5" t="s">
        <v>59</v>
      </c>
      <c r="C5">
        <v>21550.5</v>
      </c>
      <c r="D5">
        <v>129072</v>
      </c>
    </row>
    <row r="6" spans="1:5" x14ac:dyDescent="0.25">
      <c r="B6" t="s">
        <v>60</v>
      </c>
      <c r="C6">
        <v>98504</v>
      </c>
      <c r="D6">
        <v>-58359</v>
      </c>
    </row>
    <row r="7" spans="1:5" x14ac:dyDescent="0.25">
      <c r="B7" t="s">
        <v>61</v>
      </c>
      <c r="C7">
        <v>2625.2</v>
      </c>
    </row>
    <row r="8" spans="1:5" x14ac:dyDescent="0.25">
      <c r="B8" t="s">
        <v>62</v>
      </c>
      <c r="C8">
        <v>2500</v>
      </c>
    </row>
    <row r="9" spans="1:5" x14ac:dyDescent="0.25">
      <c r="B9" t="s">
        <v>63</v>
      </c>
      <c r="C9">
        <v>1578</v>
      </c>
    </row>
    <row r="10" spans="1:5" x14ac:dyDescent="0.25">
      <c r="B10" t="s">
        <v>64</v>
      </c>
      <c r="C10">
        <v>1463</v>
      </c>
    </row>
    <row r="11" spans="1:5" x14ac:dyDescent="0.25">
      <c r="B11" t="s">
        <v>65</v>
      </c>
      <c r="C11">
        <v>545.20000000000005</v>
      </c>
    </row>
    <row r="12" spans="1:5" x14ac:dyDescent="0.25">
      <c r="B12" t="s">
        <v>66</v>
      </c>
      <c r="C12">
        <v>125</v>
      </c>
    </row>
    <row r="13" spans="1:5" x14ac:dyDescent="0.25">
      <c r="B13" t="s">
        <v>73</v>
      </c>
      <c r="C13">
        <f>SUM(C4:C12)</f>
        <v>180719.2</v>
      </c>
      <c r="D13">
        <f>SUM(D4:D12)</f>
        <v>230831.90000000002</v>
      </c>
      <c r="E13">
        <f>SUM(E4:E12)</f>
        <v>162118.70000000001</v>
      </c>
    </row>
    <row r="15" spans="1:5" x14ac:dyDescent="0.25">
      <c r="B15" t="s">
        <v>83</v>
      </c>
      <c r="C15">
        <v>-327</v>
      </c>
    </row>
    <row r="16" spans="1:5" x14ac:dyDescent="0.25">
      <c r="B16" t="s">
        <v>67</v>
      </c>
      <c r="C16">
        <v>-109.3</v>
      </c>
      <c r="D16">
        <v>-109.3</v>
      </c>
      <c r="E16">
        <v>-106.4</v>
      </c>
    </row>
    <row r="17" spans="1:5" x14ac:dyDescent="0.25">
      <c r="B17" t="s">
        <v>74</v>
      </c>
      <c r="C17">
        <f>SUM(C15:C16)</f>
        <v>-436.3</v>
      </c>
      <c r="D17">
        <f t="shared" ref="D17:E17" si="0">SUM(D15:D16)</f>
        <v>-109.3</v>
      </c>
      <c r="E17">
        <f t="shared" si="0"/>
        <v>-106.4</v>
      </c>
    </row>
    <row r="18" spans="1:5" x14ac:dyDescent="0.25">
      <c r="A18" s="25"/>
      <c r="B18" s="34" t="s">
        <v>75</v>
      </c>
      <c r="C18" s="34">
        <f t="shared" ref="C18:E18" si="1">SUM(C13+C17)</f>
        <v>180282.90000000002</v>
      </c>
      <c r="D18" s="34">
        <f t="shared" si="1"/>
        <v>230722.60000000003</v>
      </c>
      <c r="E18" s="34">
        <f t="shared" si="1"/>
        <v>162012.30000000002</v>
      </c>
    </row>
    <row r="20" spans="1:5" x14ac:dyDescent="0.25">
      <c r="A20" s="34" t="s">
        <v>76</v>
      </c>
      <c r="B20" s="34" t="s">
        <v>68</v>
      </c>
      <c r="C20">
        <v>-208.8</v>
      </c>
    </row>
    <row r="21" spans="1:5" x14ac:dyDescent="0.25">
      <c r="A21" s="34" t="s">
        <v>77</v>
      </c>
      <c r="B21" s="34" t="s">
        <v>69</v>
      </c>
      <c r="C21">
        <v>2469.5</v>
      </c>
      <c r="D21">
        <v>7565.2</v>
      </c>
      <c r="E21">
        <v>288.60000000000002</v>
      </c>
    </row>
    <row r="22" spans="1:5" x14ac:dyDescent="0.25">
      <c r="A22" s="34" t="s">
        <v>78</v>
      </c>
      <c r="B22" s="34" t="s">
        <v>70</v>
      </c>
      <c r="C22">
        <v>164.5</v>
      </c>
    </row>
    <row r="23" spans="1:5" x14ac:dyDescent="0.25">
      <c r="B23" s="25" t="s">
        <v>82</v>
      </c>
      <c r="C23" s="25">
        <f>SUM(C18+C20+C21+C22)</f>
        <v>182708.10000000003</v>
      </c>
      <c r="D23" s="25">
        <f t="shared" ref="D23:E23" si="2">SUM(D18+D20+D21+D22)</f>
        <v>238287.80000000005</v>
      </c>
      <c r="E23" s="25">
        <f t="shared" si="2"/>
        <v>162300.90000000002</v>
      </c>
    </row>
    <row r="24" spans="1:5" x14ac:dyDescent="0.25">
      <c r="B24" t="s">
        <v>79</v>
      </c>
      <c r="C24">
        <v>182708.1</v>
      </c>
      <c r="D24">
        <v>238287.8</v>
      </c>
      <c r="E24">
        <v>162300.9</v>
      </c>
    </row>
    <row r="25" spans="1:5" x14ac:dyDescent="0.25">
      <c r="B25" t="s">
        <v>80</v>
      </c>
      <c r="C25" s="35">
        <v>0</v>
      </c>
      <c r="D25">
        <v>0</v>
      </c>
      <c r="E25"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>
      <selection activeCell="G15" sqref="G15"/>
    </sheetView>
  </sheetViews>
  <sheetFormatPr defaultRowHeight="15" x14ac:dyDescent="0.25"/>
  <cols>
    <col min="1" max="1" width="10.7109375" customWidth="1"/>
    <col min="2" max="2" width="10.140625" customWidth="1"/>
    <col min="3" max="3" width="11.5703125" customWidth="1"/>
    <col min="4" max="4" width="11.28515625" customWidth="1"/>
    <col min="5" max="5" width="10.7109375" customWidth="1"/>
    <col min="6" max="6" width="11.28515625" customWidth="1"/>
    <col min="7" max="7" width="11.7109375" customWidth="1"/>
  </cols>
  <sheetData>
    <row r="2" spans="1:7" ht="15.75" thickBot="1" x14ac:dyDescent="0.3"/>
    <row r="3" spans="1:7" ht="15.75" thickBot="1" x14ac:dyDescent="0.3">
      <c r="A3" s="76"/>
      <c r="B3" s="89" t="s">
        <v>29</v>
      </c>
      <c r="C3" s="90"/>
      <c r="D3" s="91" t="s">
        <v>30</v>
      </c>
      <c r="E3" s="90"/>
      <c r="F3" s="91" t="s">
        <v>31</v>
      </c>
      <c r="G3" s="90"/>
    </row>
    <row r="4" spans="1:7" ht="26.25" thickBot="1" x14ac:dyDescent="0.3">
      <c r="A4" s="77"/>
      <c r="B4" s="9" t="s">
        <v>32</v>
      </c>
      <c r="C4" s="9" t="s">
        <v>33</v>
      </c>
      <c r="D4" s="9" t="s">
        <v>32</v>
      </c>
      <c r="E4" s="9" t="s">
        <v>33</v>
      </c>
      <c r="F4" s="9" t="s">
        <v>32</v>
      </c>
      <c r="G4" s="9" t="s">
        <v>33</v>
      </c>
    </row>
    <row r="5" spans="1:7" ht="15.75" thickBot="1" x14ac:dyDescent="0.3">
      <c r="A5" s="10" t="s">
        <v>0</v>
      </c>
      <c r="B5" s="13"/>
      <c r="C5" s="13"/>
      <c r="D5" s="13"/>
      <c r="E5" s="13"/>
      <c r="F5" s="13"/>
      <c r="G5" s="13"/>
    </row>
    <row r="6" spans="1:7" ht="15.75" thickBot="1" x14ac:dyDescent="0.3">
      <c r="A6" s="10" t="s">
        <v>34</v>
      </c>
      <c r="B6" s="13"/>
      <c r="C6" s="13"/>
      <c r="D6" s="13"/>
      <c r="E6" s="13"/>
      <c r="F6" s="13"/>
      <c r="G6" s="13"/>
    </row>
    <row r="7" spans="1:7" ht="15.75" thickBot="1" x14ac:dyDescent="0.3">
      <c r="A7" s="10" t="s">
        <v>35</v>
      </c>
      <c r="B7" s="13">
        <f>B6-B5</f>
        <v>0</v>
      </c>
      <c r="C7" s="13">
        <f t="shared" ref="C7:G7" si="0">C6-C5</f>
        <v>0</v>
      </c>
      <c r="D7" s="13">
        <f t="shared" si="0"/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</row>
  </sheetData>
  <mergeCells count="4">
    <mergeCell ref="A3:A4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workbookViewId="0">
      <selection activeCell="A4" sqref="A4:E9"/>
    </sheetView>
  </sheetViews>
  <sheetFormatPr defaultRowHeight="15" x14ac:dyDescent="0.25"/>
  <cols>
    <col min="1" max="1" width="29.28515625" customWidth="1"/>
    <col min="2" max="2" width="28.42578125" customWidth="1"/>
    <col min="3" max="3" width="25" customWidth="1"/>
    <col min="4" max="4" width="21.5703125" customWidth="1"/>
    <col min="5" max="5" width="19.28515625" customWidth="1"/>
  </cols>
  <sheetData>
    <row r="3" spans="1:5" ht="15.75" thickBot="1" x14ac:dyDescent="0.3"/>
    <row r="4" spans="1:5" ht="15.75" thickBot="1" x14ac:dyDescent="0.3">
      <c r="A4" s="92" t="s">
        <v>1</v>
      </c>
      <c r="B4" s="26" t="s">
        <v>54</v>
      </c>
      <c r="C4" s="92" t="s">
        <v>56</v>
      </c>
      <c r="D4" s="94" t="s">
        <v>10</v>
      </c>
      <c r="E4" s="95"/>
    </row>
    <row r="5" spans="1:5" ht="65.25" customHeight="1" thickBot="1" x14ac:dyDescent="0.3">
      <c r="A5" s="93"/>
      <c r="B5" s="27" t="s">
        <v>55</v>
      </c>
      <c r="C5" s="93"/>
      <c r="D5" s="27" t="s">
        <v>3</v>
      </c>
      <c r="E5" s="27" t="s">
        <v>4</v>
      </c>
    </row>
    <row r="6" spans="1:5" ht="15.75" thickBot="1" x14ac:dyDescent="0.3">
      <c r="A6" s="28">
        <v>1</v>
      </c>
      <c r="B6" s="29">
        <v>2</v>
      </c>
      <c r="C6" s="29">
        <v>3</v>
      </c>
      <c r="D6" s="29" t="s">
        <v>5</v>
      </c>
      <c r="E6" s="29" t="s">
        <v>6</v>
      </c>
    </row>
    <row r="7" spans="1:5" ht="16.5" thickBot="1" x14ac:dyDescent="0.3">
      <c r="A7" s="30" t="s">
        <v>7</v>
      </c>
      <c r="B7" s="31">
        <v>4545441.2</v>
      </c>
      <c r="C7" s="31">
        <v>4644598.3</v>
      </c>
      <c r="D7" s="32">
        <f>C7-B7</f>
        <v>99157.099999999627</v>
      </c>
      <c r="E7" s="33">
        <f>D7/B7*100</f>
        <v>2.1814626047741994</v>
      </c>
    </row>
    <row r="8" spans="1:5" ht="16.5" thickBot="1" x14ac:dyDescent="0.3">
      <c r="A8" s="30" t="s">
        <v>8</v>
      </c>
      <c r="B8" s="32">
        <v>4611564.0999999996</v>
      </c>
      <c r="C8" s="32">
        <v>4709721.2</v>
      </c>
      <c r="D8" s="32">
        <f t="shared" ref="D8:D9" si="0">C8-B8</f>
        <v>98157.100000000559</v>
      </c>
      <c r="E8" s="33">
        <f t="shared" ref="E8:E9" si="1">D8/B8*100</f>
        <v>2.1284990920976372</v>
      </c>
    </row>
    <row r="9" spans="1:5" ht="16.5" thickBot="1" x14ac:dyDescent="0.3">
      <c r="A9" s="30" t="s">
        <v>9</v>
      </c>
      <c r="B9" s="32">
        <v>65122.9</v>
      </c>
      <c r="C9" s="32">
        <v>65122.9</v>
      </c>
      <c r="D9" s="32">
        <f t="shared" si="0"/>
        <v>0</v>
      </c>
      <c r="E9" s="33">
        <f t="shared" si="1"/>
        <v>0</v>
      </c>
    </row>
  </sheetData>
  <mergeCells count="3">
    <mergeCell ref="A4:A5"/>
    <mergeCell ref="C4:C5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Расходы по ВР</vt:lpstr>
      <vt:lpstr>расходы</vt:lpstr>
      <vt:lpstr>Приложение</vt:lpstr>
      <vt:lpstr>Лист2</vt:lpstr>
      <vt:lpstr>кредиты</vt:lpstr>
      <vt:lpstr>Лист1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Olga</cp:lastModifiedBy>
  <cp:lastPrinted>2025-02-05T13:16:54Z</cp:lastPrinted>
  <dcterms:created xsi:type="dcterms:W3CDTF">2014-12-16T10:30:49Z</dcterms:created>
  <dcterms:modified xsi:type="dcterms:W3CDTF">2025-02-05T13:17:22Z</dcterms:modified>
</cp:coreProperties>
</file>