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3005" yWindow="600" windowWidth="11550" windowHeight="7920" activeTab="0"/>
  </bookViews>
  <sheets>
    <sheet name="лист" sheetId="1" r:id="rId1"/>
  </sheets>
  <definedNames>
    <definedName name="_xlnm.Print_Titles" localSheetId="0">'лист'!$12:$13</definedName>
  </definedNames>
  <calcPr fullCalcOnLoad="1"/>
</workbook>
</file>

<file path=xl/sharedStrings.xml><?xml version="1.0" encoding="utf-8"?>
<sst xmlns="http://schemas.openxmlformats.org/spreadsheetml/2006/main" count="93" uniqueCount="88">
  <si>
    <t>№ пункта</t>
  </si>
  <si>
    <t>Наименование</t>
  </si>
  <si>
    <t>2</t>
  </si>
  <si>
    <t>1.</t>
  </si>
  <si>
    <t>2.</t>
  </si>
  <si>
    <t>3.</t>
  </si>
  <si>
    <t>5.</t>
  </si>
  <si>
    <t>6.</t>
  </si>
  <si>
    <t>8.</t>
  </si>
  <si>
    <t>ВСЕГО межбюджетные трансферты:</t>
  </si>
  <si>
    <t>4.</t>
  </si>
  <si>
    <t>7.</t>
  </si>
  <si>
    <t xml:space="preserve">Субвенция на осуществление государственных полномочий Республики Карелия по созданию комиссий по делам несовершеннолетних и защите их прав и организации деятельности таких комиссий </t>
  </si>
  <si>
    <t>Субвенция на осуществление государственных полномочий Республики Карелия по регулированию цен (тарифов) на отдельные виды продукции, товаров и услуг</t>
  </si>
  <si>
    <t>к Решению Петрозаводского городского Совета</t>
  </si>
  <si>
    <t>3.1.</t>
  </si>
  <si>
    <t>3.2.</t>
  </si>
  <si>
    <t>2.1.</t>
  </si>
  <si>
    <t>2.2.</t>
  </si>
  <si>
    <t>Субвенция на осуществление государственных полномочий Республики Карелия по организации и осуществлению деятельности органов опеки и попечительства</t>
  </si>
  <si>
    <t>9.</t>
  </si>
  <si>
    <t>10.</t>
  </si>
  <si>
    <t>1.1.</t>
  </si>
  <si>
    <t>1.2.</t>
  </si>
  <si>
    <t>Субвенция на осуществление государственных полномочий Республики Карелия по созданию и обеспечению деятельности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</si>
  <si>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>Субвенция на осуществление государственных полномочий Республики Карелия, предусмотренных Законом Республики Карелия от 28 ноября 2005 года № 921-ЗРК "О государственном обеспечении и социальной поддержке детей-сирот и детей, оставшихся без попечения родителей, а также лиц из числа детей-сирот и детей, оставшихся без попечения родителей":</t>
  </si>
  <si>
    <t>Субвенция на осуществление государственных полномочий Республики Карелия, предусмотренных Законом Республики Карелия от 20 декабря 2013 года № 1755-ЗРК "Об образовании":</t>
  </si>
  <si>
    <t>11.</t>
  </si>
  <si>
    <t>12.</t>
  </si>
  <si>
    <t>13.</t>
  </si>
  <si>
    <t>14.</t>
  </si>
  <si>
    <t>16.</t>
  </si>
  <si>
    <t>17.</t>
  </si>
  <si>
    <t>Субсидия на организацию отдыха детей в каникулярное время</t>
  </si>
  <si>
    <t>Субсидия на организацию адресной социальной помощи малоимущим семьям, имеющим детей</t>
  </si>
  <si>
    <t>Субсидия на обеспечение молоком (заменяющими его продуктами) обучающихся на ступени начального общего образования в муниципальных общеобразовательных учреждениях</t>
  </si>
  <si>
    <t xml:space="preserve">Субсидия на капитальное строительство и реконструкцию объектов муниципальной собственности </t>
  </si>
  <si>
    <t>Субсидия на социально-экономическое развитие территорий</t>
  </si>
  <si>
    <t>18.</t>
  </si>
  <si>
    <t>19.</t>
  </si>
  <si>
    <t>20.</t>
  </si>
  <si>
    <t>22.</t>
  </si>
  <si>
    <t>Приложение № 7</t>
  </si>
  <si>
    <t>Субвенция на осуществление государственных полномочий Республики Карелия по социальному обслуживанию граждан, признанных в соответствии с законодательством Российской Федерации и законодательством Республики Карелия нуждающимися в социальном обслуживании, за исключением социального обслуживания указанных граждан в организациях социального обслуживания Республики Карелия</t>
  </si>
  <si>
    <t>по предоставлению предусмотренных пунктом 5 части 1 статьи 9 Закона Республики Карелия от 20 декабря 2013 года № 1755-ЗРК "Об образовании" мер социальной поддержки и социального обслуживания обучающимся с ограниченными возможностями здоровья, за исключением обучающихся (воспитываемых) в государственных образовательных организациях Республики Карелия</t>
  </si>
  <si>
    <t>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</si>
  <si>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по выплате компенсации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деятельность, за исключением государственных образовательных организаций Республики Карелия</t>
  </si>
  <si>
    <t>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и общеобразовательных организациях</t>
  </si>
  <si>
    <t>Субвенция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 обеспечение дополнительного образования детей в муниципальных общеобразовательных организациях:</t>
  </si>
  <si>
    <t xml:space="preserve">по социальной поддержке детей-сирот, детей, оставшихся без попечения родителей, и лиц из числа детей-сирот и детей, оставшихся без попечения родителей, за исключением детей, обучающихся в государственных образовательных организациях Республики Карелия, федеральных государственных образовательных организациях и (или) находящихся в государственных организациях социального обслуживания Республики Карелия, установленной Законом Республики Карелия от 28 ноября 2005 года № 921-ЗРК "О государственном обеспечении и социальной поддержке детей-сирот и детей, оставшихся без попечения родителей,  а также лиц из числа детей-сирот и детей, оставшихся без попечения родителей", за исключением части 6 статьи 3, указанного Закона </t>
  </si>
  <si>
    <t>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</t>
  </si>
  <si>
    <t>Субвенция на осуществление отдельных государственных полномочий Республики Карелия по организации проведения на территории Республики Карелия мероприятий по отлову и содержанию безнадзорных животных</t>
  </si>
  <si>
    <t>Субвенция для финансового обеспечения переданных исполнительно-распорядительным органам муниципальных образований государственных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</si>
  <si>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Субвенция для осуществления полномочий по подготовке и проведению Всероссийской сельскохозяйственной переписи </t>
  </si>
  <si>
    <t>Изменения</t>
  </si>
  <si>
    <t>Утверждено Решением ПГС от 25.12.2015 №27/43-681</t>
  </si>
  <si>
    <t>(тыс.руб.)</t>
  </si>
  <si>
    <t>15.</t>
  </si>
  <si>
    <t>Субсидия на обеспечение молоком (заменяющими его продуктами) обучающихся на ступени начального общего образования в муниципальных общеобразовательных организациях</t>
  </si>
  <si>
    <t>Субсидия на компенсацию малообеспеченным гражданам, имеющим право и не получившим направление в детские дошкольные организации</t>
  </si>
  <si>
    <t>Утверждено Решением ПгС от 25.02.2016 №27/46-720</t>
  </si>
  <si>
    <t>Приложение № 5</t>
  </si>
  <si>
    <t>Утверждено Решением ПгС от 19.04.2016 №27/48-751</t>
  </si>
  <si>
    <t>Субсидия на поддержку местных инициатив граждан, проживающих в муниципальных образованиях в Республике Карелия</t>
  </si>
  <si>
    <t>Субсидия из резервного фонда Правительства Республики Карелия на оказание финансовой поддержки гражданам, являющимся собственниками квартир жилого дома по адресу: г. Петрозаводск, ул.Пробная, д.22, поврежденных взывом бытового газа 19 сентября 2015 года</t>
  </si>
  <si>
    <t>Включено в проект решения ПГС на сессию 07.06.2016</t>
  </si>
  <si>
    <t>ПОПРАВКА</t>
  </si>
  <si>
    <t>21.</t>
  </si>
  <si>
    <t>Утверждено Решением ПгС от 07.06.2016 №27/50-775</t>
  </si>
  <si>
    <t>Субсидия на поддержку мер по обеспечению сбалансированности бюджетов муниципальных образований</t>
  </si>
  <si>
    <t>23.</t>
  </si>
  <si>
    <t>24.</t>
  </si>
  <si>
    <t>25.</t>
  </si>
  <si>
    <t>Иные межбюджетные трансферты на стимулирование развития карельского, вепсского и финского языков, организации системы обучения этим языкам в муниципальных образовательных организациях</t>
  </si>
  <si>
    <t>Иные межбюджетные трансферты на реализацию мероприятий региональных программ в сфере дорожного хозяйства по решениям Правительства Российской Федерации</t>
  </si>
  <si>
    <t>Иные межбюджетные трансферты на реализацию мероприятий региональных программ в сфере дорожного хозяйства по решениям Правительства Российской Федерации (строительство, реконструкция и ремонт уникальных искусственных дорожных сооружений)</t>
  </si>
  <si>
    <t>Иные межбюджетные трансферты на мероприятия по активной политике занятости населения и социальной поддержке безработных граждан</t>
  </si>
  <si>
    <t>Иные межбюджетные трансферты на строительство и реконструкцию объектов государственной и муниципальной собственности</t>
  </si>
  <si>
    <t>Утверждено Решением ПгС от 14.09.2016 №27/53-840</t>
  </si>
  <si>
    <t>26.</t>
  </si>
  <si>
    <t>Субсидия на реализацию мероприятий подпрограммы "Развитие малого и среднего предпринимательства" государственной программы Республики Карелия "Экономическое развитие и инновационная экономика Республики Карелия"</t>
  </si>
  <si>
    <t>27.</t>
  </si>
  <si>
    <t>Распределение 5% резерва</t>
  </si>
  <si>
    <t>Изменение по ЗРК, уведомлениям ГРБС бюджета РК</t>
  </si>
  <si>
    <t xml:space="preserve">Объем межбюджетных трансфертов, получаемых из бюджета Республики Карелия в 2016 году </t>
  </si>
  <si>
    <t>Сумма</t>
  </si>
  <si>
    <t>Субсидия на реализацию мероприятий государственной программы Республики Карелия "Доступная среда в Республике Карелия" на 2016-2020 годы</t>
  </si>
  <si>
    <r>
      <t xml:space="preserve">от  </t>
    </r>
    <r>
      <rPr>
        <u val="single"/>
        <sz val="14"/>
        <rFont val="Times New Roman"/>
        <family val="1"/>
      </rPr>
      <t xml:space="preserve">30 ноября 2016 г. </t>
    </r>
    <r>
      <rPr>
        <sz val="14"/>
        <rFont val="Times New Roman"/>
        <family val="1"/>
      </rPr>
      <t xml:space="preserve"> № </t>
    </r>
    <r>
      <rPr>
        <u val="single"/>
        <sz val="14"/>
        <rFont val="Times New Roman"/>
        <family val="1"/>
      </rPr>
      <t>28/03-37</t>
    </r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</si>
</sst>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00"/>
    <numFmt numFmtId="166" formatCode="0.0000"/>
    <numFmt numFmtId="167" formatCode="0.00000"/>
    <numFmt numFmtId="168" formatCode="0.000000"/>
    <numFmt numFmtId="169" formatCode="0.0"/>
    <numFmt numFmtId="170" formatCode="0.0000000"/>
    <numFmt numFmtId="171" formatCode="#,##0.000"/>
    <numFmt numFmtId="172" formatCode="#,##0.0000"/>
    <numFmt numFmtId="173" formatCode="#,##0.00000"/>
    <numFmt numFmtId="174" formatCode="#,##0.000000"/>
    <numFmt numFmtId="175" formatCode="#,##0.0000000"/>
    <numFmt numFmtId="176" formatCode="#,##0.00000000"/>
  </numFmts>
  <fonts count="48">
    <font>
      <sz val="10"/>
      <name val="Arial Cyr"/>
      <family val="0"/>
    </font>
    <font>
      <sz val="12"/>
      <name val="Times New Roman Cyr"/>
      <family val="1"/>
    </font>
    <font>
      <sz val="12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i/>
      <sz val="12"/>
      <name val="Times New Roman Cyr"/>
      <family val="0"/>
    </font>
    <font>
      <b/>
      <i/>
      <sz val="12"/>
      <name val="Times New Roman Cyr"/>
      <family val="1"/>
    </font>
    <font>
      <b/>
      <sz val="14"/>
      <name val="Times New Roman Cyr"/>
      <family val="0"/>
    </font>
    <font>
      <sz val="14"/>
      <name val="Times New Roman Cyr"/>
      <family val="0"/>
    </font>
    <font>
      <sz val="14"/>
      <name val="Times New Roman"/>
      <family val="1"/>
    </font>
    <font>
      <b/>
      <sz val="12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4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Fill="1" applyAlignment="1">
      <alignment/>
    </xf>
    <xf numFmtId="2" fontId="1" fillId="0" borderId="0" xfId="0" applyNumberFormat="1" applyFont="1" applyFill="1" applyAlignment="1">
      <alignment/>
    </xf>
    <xf numFmtId="49" fontId="1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49" fontId="1" fillId="0" borderId="0" xfId="0" applyNumberFormat="1" applyFont="1" applyFill="1" applyAlignment="1">
      <alignment horizontal="center" vertical="top"/>
    </xf>
    <xf numFmtId="49" fontId="1" fillId="0" borderId="0" xfId="0" applyNumberFormat="1" applyFont="1" applyFill="1" applyAlignment="1">
      <alignment/>
    </xf>
    <xf numFmtId="49" fontId="2" fillId="0" borderId="0" xfId="0" applyNumberFormat="1" applyFont="1" applyFill="1" applyAlignment="1">
      <alignment/>
    </xf>
    <xf numFmtId="2" fontId="1" fillId="0" borderId="0" xfId="0" applyNumberFormat="1" applyFont="1" applyFill="1" applyAlignment="1">
      <alignment vertical="top"/>
    </xf>
    <xf numFmtId="49" fontId="1" fillId="0" borderId="0" xfId="0" applyNumberFormat="1" applyFont="1" applyFill="1" applyAlignment="1">
      <alignment vertical="top"/>
    </xf>
    <xf numFmtId="165" fontId="1" fillId="0" borderId="0" xfId="0" applyNumberFormat="1" applyFont="1" applyFill="1" applyAlignment="1">
      <alignment/>
    </xf>
    <xf numFmtId="0" fontId="6" fillId="0" borderId="0" xfId="0" applyFont="1" applyFill="1" applyBorder="1" applyAlignment="1">
      <alignment horizontal="left" wrapText="1"/>
    </xf>
    <xf numFmtId="0" fontId="6" fillId="0" borderId="0" xfId="0" applyFont="1" applyFill="1" applyAlignment="1">
      <alignment/>
    </xf>
    <xf numFmtId="0" fontId="1" fillId="0" borderId="0" xfId="0" applyFont="1" applyFill="1" applyAlignment="1">
      <alignment vertical="center"/>
    </xf>
    <xf numFmtId="1" fontId="1" fillId="0" borderId="0" xfId="0" applyNumberFormat="1" applyFont="1" applyFill="1" applyAlignment="1">
      <alignment vertical="top"/>
    </xf>
    <xf numFmtId="2" fontId="7" fillId="0" borderId="0" xfId="0" applyNumberFormat="1" applyFont="1" applyFill="1" applyAlignment="1">
      <alignment/>
    </xf>
    <xf numFmtId="2" fontId="8" fillId="0" borderId="0" xfId="0" applyNumberFormat="1" applyFont="1" applyFill="1" applyAlignment="1">
      <alignment/>
    </xf>
    <xf numFmtId="2" fontId="7" fillId="0" borderId="0" xfId="0" applyNumberFormat="1" applyFont="1" applyFill="1" applyAlignment="1">
      <alignment/>
    </xf>
    <xf numFmtId="2" fontId="7" fillId="0" borderId="0" xfId="0" applyNumberFormat="1" applyFont="1" applyFill="1" applyAlignment="1">
      <alignment/>
    </xf>
    <xf numFmtId="2" fontId="8" fillId="0" borderId="0" xfId="0" applyNumberFormat="1" applyFont="1" applyFill="1" applyAlignment="1">
      <alignment vertical="center"/>
    </xf>
    <xf numFmtId="4" fontId="1" fillId="0" borderId="0" xfId="0" applyNumberFormat="1" applyFont="1" applyFill="1" applyAlignment="1">
      <alignment vertical="top" wrapText="1"/>
    </xf>
    <xf numFmtId="0" fontId="2" fillId="0" borderId="0" xfId="0" applyFont="1" applyFill="1" applyAlignment="1">
      <alignment/>
    </xf>
    <xf numFmtId="0" fontId="10" fillId="0" borderId="0" xfId="0" applyFont="1" applyFill="1" applyAlignment="1">
      <alignment vertical="center"/>
    </xf>
    <xf numFmtId="49" fontId="9" fillId="0" borderId="0" xfId="0" applyNumberFormat="1" applyFont="1" applyFill="1" applyAlignment="1">
      <alignment horizontal="centerContinuous" vertical="center"/>
    </xf>
    <xf numFmtId="1" fontId="10" fillId="0" borderId="10" xfId="0" applyNumberFormat="1" applyFont="1" applyFill="1" applyBorder="1" applyAlignment="1">
      <alignment horizontal="center" vertical="center"/>
    </xf>
    <xf numFmtId="2" fontId="10" fillId="0" borderId="11" xfId="0" applyNumberFormat="1" applyFont="1" applyFill="1" applyBorder="1" applyAlignment="1">
      <alignment horizontal="center"/>
    </xf>
    <xf numFmtId="2" fontId="10" fillId="0" borderId="12" xfId="0" applyNumberFormat="1" applyFont="1" applyFill="1" applyBorder="1" applyAlignment="1">
      <alignment horizontal="center"/>
    </xf>
    <xf numFmtId="0" fontId="10" fillId="0" borderId="0" xfId="0" applyFont="1" applyFill="1" applyAlignment="1">
      <alignment horizontal="left"/>
    </xf>
    <xf numFmtId="0" fontId="11" fillId="0" borderId="0" xfId="0" applyFont="1" applyFill="1" applyAlignment="1">
      <alignment/>
    </xf>
    <xf numFmtId="164" fontId="10" fillId="0" borderId="13" xfId="0" applyNumberFormat="1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 vertical="center" wrapText="1"/>
    </xf>
    <xf numFmtId="164" fontId="9" fillId="0" borderId="15" xfId="0" applyNumberFormat="1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wrapText="1"/>
    </xf>
    <xf numFmtId="0" fontId="10" fillId="0" borderId="12" xfId="0" applyNumberFormat="1" applyFont="1" applyFill="1" applyBorder="1" applyAlignment="1">
      <alignment horizontal="center"/>
    </xf>
    <xf numFmtId="0" fontId="9" fillId="0" borderId="0" xfId="0" applyFont="1" applyFill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1" fontId="10" fillId="0" borderId="18" xfId="0" applyNumberFormat="1" applyFont="1" applyFill="1" applyBorder="1" applyAlignment="1">
      <alignment horizontal="center" vertical="top"/>
    </xf>
    <xf numFmtId="164" fontId="10" fillId="0" borderId="19" xfId="0" applyNumberFormat="1" applyFont="1" applyFill="1" applyBorder="1" applyAlignment="1">
      <alignment horizontal="center"/>
    </xf>
    <xf numFmtId="164" fontId="10" fillId="0" borderId="20" xfId="0" applyNumberFormat="1" applyFont="1" applyFill="1" applyBorder="1" applyAlignment="1">
      <alignment horizontal="center"/>
    </xf>
    <xf numFmtId="164" fontId="10" fillId="0" borderId="21" xfId="0" applyNumberFormat="1" applyFont="1" applyFill="1" applyBorder="1" applyAlignment="1">
      <alignment horizontal="center"/>
    </xf>
    <xf numFmtId="164" fontId="9" fillId="0" borderId="18" xfId="0" applyNumberFormat="1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center" vertical="center" wrapText="1"/>
    </xf>
    <xf numFmtId="1" fontId="1" fillId="0" borderId="23" xfId="0" applyNumberFormat="1" applyFont="1" applyFill="1" applyBorder="1" applyAlignment="1">
      <alignment horizontal="center" vertical="top"/>
    </xf>
    <xf numFmtId="1" fontId="1" fillId="0" borderId="15" xfId="0" applyNumberFormat="1" applyFont="1" applyFill="1" applyBorder="1" applyAlignment="1">
      <alignment horizontal="center" vertical="top"/>
    </xf>
    <xf numFmtId="164" fontId="10" fillId="0" borderId="24" xfId="0" applyNumberFormat="1" applyFont="1" applyFill="1" applyBorder="1" applyAlignment="1">
      <alignment horizontal="center"/>
    </xf>
    <xf numFmtId="164" fontId="10" fillId="0" borderId="25" xfId="0" applyNumberFormat="1" applyFont="1" applyFill="1" applyBorder="1" applyAlignment="1">
      <alignment horizontal="center"/>
    </xf>
    <xf numFmtId="164" fontId="10" fillId="0" borderId="26" xfId="0" applyNumberFormat="1" applyFont="1" applyFill="1" applyBorder="1" applyAlignment="1">
      <alignment horizontal="center"/>
    </xf>
    <xf numFmtId="164" fontId="9" fillId="0" borderId="26" xfId="0" applyNumberFormat="1" applyFont="1" applyFill="1" applyBorder="1" applyAlignment="1">
      <alignment horizontal="center"/>
    </xf>
    <xf numFmtId="164" fontId="9" fillId="0" borderId="23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/>
    </xf>
    <xf numFmtId="164" fontId="10" fillId="0" borderId="27" xfId="0" applyNumberFormat="1" applyFont="1" applyFill="1" applyBorder="1" applyAlignment="1">
      <alignment horizontal="center"/>
    </xf>
    <xf numFmtId="1" fontId="1" fillId="0" borderId="18" xfId="0" applyNumberFormat="1" applyFont="1" applyFill="1" applyBorder="1" applyAlignment="1">
      <alignment horizontal="center" vertical="top"/>
    </xf>
    <xf numFmtId="164" fontId="10" fillId="0" borderId="28" xfId="0" applyNumberFormat="1" applyFont="1" applyFill="1" applyBorder="1" applyAlignment="1">
      <alignment horizontal="center"/>
    </xf>
    <xf numFmtId="3" fontId="10" fillId="0" borderId="12" xfId="0" applyNumberFormat="1" applyFont="1" applyFill="1" applyBorder="1" applyAlignment="1">
      <alignment horizontal="center"/>
    </xf>
    <xf numFmtId="164" fontId="1" fillId="0" borderId="0" xfId="0" applyNumberFormat="1" applyFont="1" applyFill="1" applyAlignment="1">
      <alignment horizontal="center"/>
    </xf>
    <xf numFmtId="173" fontId="1" fillId="0" borderId="0" xfId="0" applyNumberFormat="1" applyFont="1" applyFill="1" applyAlignment="1">
      <alignment horizontal="center"/>
    </xf>
    <xf numFmtId="0" fontId="12" fillId="0" borderId="17" xfId="0" applyFont="1" applyFill="1" applyBorder="1" applyAlignment="1">
      <alignment horizontal="center" vertical="center" wrapText="1"/>
    </xf>
    <xf numFmtId="0" fontId="12" fillId="0" borderId="22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4" fontId="10" fillId="33" borderId="29" xfId="0" applyNumberFormat="1" applyFont="1" applyFill="1" applyBorder="1" applyAlignment="1">
      <alignment horizontal="left" wrapText="1"/>
    </xf>
    <xf numFmtId="4" fontId="10" fillId="33" borderId="30" xfId="0" applyNumberFormat="1" applyFont="1" applyFill="1" applyBorder="1" applyAlignment="1">
      <alignment horizontal="left" wrapText="1"/>
    </xf>
    <xf numFmtId="0" fontId="11" fillId="0" borderId="29" xfId="0" applyFont="1" applyFill="1" applyBorder="1" applyAlignment="1">
      <alignment horizontal="left" vertical="center" wrapText="1" shrinkToFit="1"/>
    </xf>
    <xf numFmtId="0" fontId="11" fillId="0" borderId="30" xfId="0" applyFont="1" applyFill="1" applyBorder="1" applyAlignment="1">
      <alignment horizontal="left" vertical="center" wrapText="1" shrinkToFit="1"/>
    </xf>
    <xf numFmtId="4" fontId="10" fillId="0" borderId="29" xfId="0" applyNumberFormat="1" applyFont="1" applyFill="1" applyBorder="1" applyAlignment="1">
      <alignment horizontal="left" wrapText="1"/>
    </xf>
    <xf numFmtId="4" fontId="10" fillId="0" borderId="30" xfId="0" applyNumberFormat="1" applyFont="1" applyFill="1" applyBorder="1" applyAlignment="1">
      <alignment horizontal="left" wrapText="1"/>
    </xf>
    <xf numFmtId="4" fontId="10" fillId="0" borderId="26" xfId="0" applyNumberFormat="1" applyFont="1" applyFill="1" applyBorder="1" applyAlignment="1">
      <alignment horizontal="left" wrapText="1"/>
    </xf>
    <xf numFmtId="4" fontId="10" fillId="0" borderId="20" xfId="0" applyNumberFormat="1" applyFont="1" applyFill="1" applyBorder="1" applyAlignment="1">
      <alignment horizontal="left" wrapText="1"/>
    </xf>
    <xf numFmtId="0" fontId="11" fillId="0" borderId="29" xfId="0" applyFont="1" applyFill="1" applyBorder="1" applyAlignment="1">
      <alignment horizontal="left" wrapText="1" shrinkToFit="1"/>
    </xf>
    <xf numFmtId="0" fontId="11" fillId="0" borderId="30" xfId="0" applyFont="1" applyFill="1" applyBorder="1" applyAlignment="1">
      <alignment horizontal="left" wrapText="1" shrinkToFit="1"/>
    </xf>
    <xf numFmtId="0" fontId="10" fillId="0" borderId="0" xfId="0" applyFont="1" applyFill="1" applyAlignment="1">
      <alignment horizontal="left"/>
    </xf>
    <xf numFmtId="4" fontId="9" fillId="0" borderId="31" xfId="0" applyNumberFormat="1" applyFont="1" applyFill="1" applyBorder="1" applyAlignment="1">
      <alignment horizontal="center" vertical="center" wrapText="1"/>
    </xf>
    <xf numFmtId="4" fontId="9" fillId="0" borderId="32" xfId="0" applyNumberFormat="1" applyFont="1" applyFill="1" applyBorder="1" applyAlignment="1">
      <alignment horizontal="center" vertical="center" wrapText="1"/>
    </xf>
    <xf numFmtId="4" fontId="9" fillId="0" borderId="33" xfId="0" applyNumberFormat="1" applyFont="1" applyFill="1" applyBorder="1" applyAlignment="1">
      <alignment horizontal="center" vertical="center" wrapText="1"/>
    </xf>
    <xf numFmtId="49" fontId="10" fillId="0" borderId="33" xfId="0" applyNumberFormat="1" applyFont="1" applyFill="1" applyBorder="1" applyAlignment="1">
      <alignment horizontal="center" vertical="center"/>
    </xf>
    <xf numFmtId="49" fontId="10" fillId="0" borderId="23" xfId="0" applyNumberFormat="1" applyFont="1" applyFill="1" applyBorder="1" applyAlignment="1">
      <alignment horizontal="center" vertical="center"/>
    </xf>
    <xf numFmtId="49" fontId="9" fillId="0" borderId="34" xfId="0" applyNumberFormat="1" applyFont="1" applyFill="1" applyBorder="1" applyAlignment="1">
      <alignment horizontal="center" vertical="center"/>
    </xf>
    <xf numFmtId="49" fontId="9" fillId="0" borderId="35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left" wrapText="1"/>
    </xf>
    <xf numFmtId="0" fontId="9" fillId="0" borderId="0" xfId="0" applyFont="1" applyFill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2"/>
  <sheetViews>
    <sheetView tabSelected="1" zoomScale="70" zoomScaleNormal="70" zoomScalePageLayoutView="0" workbookViewId="0" topLeftCell="A1">
      <pane xSplit="3" ySplit="13" topLeftCell="D35" activePane="bottomRight" state="frozen"/>
      <selection pane="topLeft" activeCell="A4" sqref="A4"/>
      <selection pane="topRight" activeCell="F4" sqref="F4"/>
      <selection pane="bottomLeft" activeCell="A13" sqref="A13"/>
      <selection pane="bottomRight" activeCell="B5" sqref="B5"/>
    </sheetView>
  </sheetViews>
  <sheetFormatPr defaultColWidth="9.00390625" defaultRowHeight="12.75"/>
  <cols>
    <col min="1" max="1" width="9.625" style="21" customWidth="1"/>
    <col min="2" max="2" width="108.00390625" style="7" customWidth="1"/>
    <col min="3" max="3" width="57.625" style="7" customWidth="1"/>
    <col min="4" max="4" width="20.875" style="21" hidden="1" customWidth="1"/>
    <col min="5" max="5" width="18.25390625" style="21" hidden="1" customWidth="1"/>
    <col min="6" max="6" width="22.375" style="21" hidden="1" customWidth="1"/>
    <col min="7" max="7" width="18.625" style="21" hidden="1" customWidth="1"/>
    <col min="8" max="8" width="19.625" style="21" hidden="1" customWidth="1"/>
    <col min="9" max="9" width="18.625" style="21" hidden="1" customWidth="1"/>
    <col min="10" max="10" width="19.625" style="21" hidden="1" customWidth="1"/>
    <col min="11" max="11" width="18.625" style="21" hidden="1" customWidth="1"/>
    <col min="12" max="12" width="19.625" style="21" hidden="1" customWidth="1"/>
    <col min="13" max="13" width="18.625" style="21" hidden="1" customWidth="1"/>
    <col min="14" max="14" width="18.25390625" style="21" hidden="1" customWidth="1"/>
    <col min="15" max="15" width="17.625" style="21" hidden="1" customWidth="1"/>
    <col min="16" max="16" width="17.875" style="21" hidden="1" customWidth="1"/>
    <col min="17" max="17" width="22.125" style="21" customWidth="1"/>
    <col min="18" max="21" width="9.125" style="21" customWidth="1"/>
    <col min="22" max="22" width="16.875" style="21" customWidth="1"/>
    <col min="23" max="16384" width="9.125" style="21" customWidth="1"/>
  </cols>
  <sheetData>
    <row r="1" spans="3:4" s="12" customFormat="1" ht="24.75" customHeight="1">
      <c r="C1" s="70" t="s">
        <v>61</v>
      </c>
      <c r="D1" s="70"/>
    </row>
    <row r="2" spans="3:4" s="12" customFormat="1" ht="22.5" customHeight="1">
      <c r="C2" s="27" t="s">
        <v>14</v>
      </c>
      <c r="D2" s="28"/>
    </row>
    <row r="3" spans="3:6" s="12" customFormat="1" ht="19.5" customHeight="1">
      <c r="C3" s="78" t="s">
        <v>87</v>
      </c>
      <c r="D3" s="78"/>
      <c r="E3" s="11"/>
      <c r="F3" s="11"/>
    </row>
    <row r="4" spans="3:6" s="12" customFormat="1" ht="19.5" customHeight="1">
      <c r="C4" s="33"/>
      <c r="D4" s="33"/>
      <c r="E4" s="11"/>
      <c r="F4" s="11"/>
    </row>
    <row r="5" spans="3:6" s="12" customFormat="1" ht="11.25" customHeight="1">
      <c r="C5" s="33"/>
      <c r="D5" s="33"/>
      <c r="E5" s="11"/>
      <c r="F5" s="11"/>
    </row>
    <row r="6" spans="3:6" s="12" customFormat="1" ht="21.75" customHeight="1">
      <c r="C6" s="70" t="s">
        <v>42</v>
      </c>
      <c r="D6" s="70"/>
      <c r="E6" s="11"/>
      <c r="F6" s="11"/>
    </row>
    <row r="7" spans="3:6" s="12" customFormat="1" ht="11.25" customHeight="1">
      <c r="C7" s="27"/>
      <c r="D7" s="27"/>
      <c r="E7" s="11"/>
      <c r="F7" s="11"/>
    </row>
    <row r="8" spans="3:6" s="12" customFormat="1" ht="19.5" customHeight="1">
      <c r="C8" s="11"/>
      <c r="D8" s="11"/>
      <c r="E8" s="11"/>
      <c r="F8" s="11"/>
    </row>
    <row r="9" spans="1:17" s="1" customFormat="1" ht="19.5" customHeight="1">
      <c r="A9" s="79" t="s">
        <v>84</v>
      </c>
      <c r="B9" s="79"/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</row>
    <row r="10" spans="1:6" s="1" customFormat="1" ht="15" customHeight="1">
      <c r="A10" s="35"/>
      <c r="B10" s="35"/>
      <c r="C10" s="35"/>
      <c r="D10" s="35"/>
      <c r="E10" s="35"/>
      <c r="F10" s="35"/>
    </row>
    <row r="11" spans="1:17" s="1" customFormat="1" ht="19.5" thickBot="1">
      <c r="A11" s="22"/>
      <c r="B11" s="23"/>
      <c r="C11" s="23"/>
      <c r="H11" s="50"/>
      <c r="J11" s="50"/>
      <c r="L11" s="50"/>
      <c r="N11" s="50"/>
      <c r="O11" s="50"/>
      <c r="Q11" s="50" t="s">
        <v>56</v>
      </c>
    </row>
    <row r="12" spans="1:17" s="13" customFormat="1" ht="90" customHeight="1" thickBot="1">
      <c r="A12" s="30" t="s">
        <v>0</v>
      </c>
      <c r="B12" s="76" t="s">
        <v>1</v>
      </c>
      <c r="C12" s="77"/>
      <c r="D12" s="36" t="s">
        <v>55</v>
      </c>
      <c r="E12" s="42" t="s">
        <v>54</v>
      </c>
      <c r="F12" s="36" t="s">
        <v>60</v>
      </c>
      <c r="G12" s="42" t="s">
        <v>54</v>
      </c>
      <c r="H12" s="36" t="s">
        <v>62</v>
      </c>
      <c r="I12" s="42" t="s">
        <v>54</v>
      </c>
      <c r="J12" s="32" t="s">
        <v>65</v>
      </c>
      <c r="K12" s="42" t="s">
        <v>66</v>
      </c>
      <c r="L12" s="36" t="s">
        <v>68</v>
      </c>
      <c r="M12" s="42" t="s">
        <v>54</v>
      </c>
      <c r="N12" s="57" t="s">
        <v>78</v>
      </c>
      <c r="O12" s="57" t="s">
        <v>82</v>
      </c>
      <c r="P12" s="58" t="s">
        <v>83</v>
      </c>
      <c r="Q12" s="59" t="s">
        <v>85</v>
      </c>
    </row>
    <row r="13" spans="1:17" s="14" customFormat="1" ht="18" customHeight="1" thickBot="1">
      <c r="A13" s="24">
        <v>1</v>
      </c>
      <c r="B13" s="74" t="s">
        <v>2</v>
      </c>
      <c r="C13" s="75"/>
      <c r="D13" s="37">
        <v>3</v>
      </c>
      <c r="E13" s="43">
        <v>4</v>
      </c>
      <c r="F13" s="52">
        <v>3</v>
      </c>
      <c r="G13" s="43">
        <v>4</v>
      </c>
      <c r="H13" s="52">
        <v>3</v>
      </c>
      <c r="I13" s="43">
        <v>4</v>
      </c>
      <c r="J13" s="44">
        <v>3</v>
      </c>
      <c r="K13" s="43">
        <v>4</v>
      </c>
      <c r="L13" s="52">
        <v>3</v>
      </c>
      <c r="M13" s="43">
        <v>4</v>
      </c>
      <c r="N13" s="52">
        <v>3</v>
      </c>
      <c r="O13" s="52">
        <v>4</v>
      </c>
      <c r="P13" s="43">
        <v>5</v>
      </c>
      <c r="Q13" s="44">
        <v>3</v>
      </c>
    </row>
    <row r="14" spans="1:17" s="15" customFormat="1" ht="76.5" customHeight="1">
      <c r="A14" s="25" t="s">
        <v>3</v>
      </c>
      <c r="B14" s="66" t="s">
        <v>48</v>
      </c>
      <c r="C14" s="66"/>
      <c r="D14" s="38">
        <f aca="true" t="shared" si="0" ref="D14:J14">D15+D16</f>
        <v>1664069</v>
      </c>
      <c r="E14" s="45">
        <f t="shared" si="0"/>
        <v>0</v>
      </c>
      <c r="F14" s="53">
        <f t="shared" si="0"/>
        <v>1664069</v>
      </c>
      <c r="G14" s="45">
        <f t="shared" si="0"/>
        <v>0</v>
      </c>
      <c r="H14" s="53">
        <f t="shared" si="0"/>
        <v>1664069</v>
      </c>
      <c r="I14" s="45">
        <f t="shared" si="0"/>
        <v>0</v>
      </c>
      <c r="J14" s="46">
        <f t="shared" si="0"/>
        <v>1664069</v>
      </c>
      <c r="K14" s="45">
        <f aca="true" t="shared" si="1" ref="K14:Q14">K15+K16</f>
        <v>0</v>
      </c>
      <c r="L14" s="53">
        <f t="shared" si="1"/>
        <v>1664069</v>
      </c>
      <c r="M14" s="45">
        <f t="shared" si="1"/>
        <v>0</v>
      </c>
      <c r="N14" s="53">
        <f t="shared" si="1"/>
        <v>1664069</v>
      </c>
      <c r="O14" s="53">
        <f t="shared" si="1"/>
        <v>0</v>
      </c>
      <c r="P14" s="53">
        <f t="shared" si="1"/>
        <v>0</v>
      </c>
      <c r="Q14" s="46">
        <f t="shared" si="1"/>
        <v>1664069</v>
      </c>
    </row>
    <row r="15" spans="1:17" s="15" customFormat="1" ht="55.5" customHeight="1">
      <c r="A15" s="25" t="s">
        <v>22</v>
      </c>
      <c r="B15" s="64" t="s">
        <v>45</v>
      </c>
      <c r="C15" s="65"/>
      <c r="D15" s="38">
        <v>969235</v>
      </c>
      <c r="E15" s="47"/>
      <c r="F15" s="39">
        <f>D15+E15</f>
        <v>969235</v>
      </c>
      <c r="G15" s="47"/>
      <c r="H15" s="39">
        <f>F15+G15</f>
        <v>969235</v>
      </c>
      <c r="I15" s="47"/>
      <c r="J15" s="29">
        <f>H15+I15</f>
        <v>969235</v>
      </c>
      <c r="K15" s="47"/>
      <c r="L15" s="39">
        <f>J15+K15</f>
        <v>969235</v>
      </c>
      <c r="M15" s="47"/>
      <c r="N15" s="39">
        <f>L15+M15</f>
        <v>969235</v>
      </c>
      <c r="O15" s="39"/>
      <c r="P15" s="47"/>
      <c r="Q15" s="29">
        <f>N15+P15+O15</f>
        <v>969235</v>
      </c>
    </row>
    <row r="16" spans="1:17" s="15" customFormat="1" ht="35.25" customHeight="1">
      <c r="A16" s="25" t="s">
        <v>23</v>
      </c>
      <c r="B16" s="64" t="s">
        <v>47</v>
      </c>
      <c r="C16" s="65"/>
      <c r="D16" s="38">
        <v>694834</v>
      </c>
      <c r="E16" s="47"/>
      <c r="F16" s="39">
        <f>D16+E16</f>
        <v>694834</v>
      </c>
      <c r="G16" s="47"/>
      <c r="H16" s="39">
        <f>F16+G16</f>
        <v>694834</v>
      </c>
      <c r="I16" s="47"/>
      <c r="J16" s="29">
        <f>H16+I16</f>
        <v>694834</v>
      </c>
      <c r="K16" s="47"/>
      <c r="L16" s="39">
        <f>J16+K16</f>
        <v>694834</v>
      </c>
      <c r="M16" s="47"/>
      <c r="N16" s="39">
        <f>L16+M16</f>
        <v>694834</v>
      </c>
      <c r="O16" s="39"/>
      <c r="P16" s="47"/>
      <c r="Q16" s="29">
        <f>N16+P16+O16</f>
        <v>694834</v>
      </c>
    </row>
    <row r="17" spans="1:17" s="16" customFormat="1" ht="39" customHeight="1">
      <c r="A17" s="26" t="s">
        <v>4</v>
      </c>
      <c r="B17" s="66" t="s">
        <v>26</v>
      </c>
      <c r="C17" s="66"/>
      <c r="D17" s="39">
        <f aca="true" t="shared" si="2" ref="D17:J17">D18+D19</f>
        <v>83504</v>
      </c>
      <c r="E17" s="47">
        <f t="shared" si="2"/>
        <v>0</v>
      </c>
      <c r="F17" s="39">
        <f t="shared" si="2"/>
        <v>83504</v>
      </c>
      <c r="G17" s="47">
        <f t="shared" si="2"/>
        <v>0</v>
      </c>
      <c r="H17" s="39">
        <f t="shared" si="2"/>
        <v>83504</v>
      </c>
      <c r="I17" s="47">
        <f t="shared" si="2"/>
        <v>0</v>
      </c>
      <c r="J17" s="29">
        <f t="shared" si="2"/>
        <v>83504</v>
      </c>
      <c r="K17" s="47">
        <f aca="true" t="shared" si="3" ref="K17:P17">K18+K19</f>
        <v>0</v>
      </c>
      <c r="L17" s="39">
        <f t="shared" si="3"/>
        <v>83504</v>
      </c>
      <c r="M17" s="47">
        <f t="shared" si="3"/>
        <v>0</v>
      </c>
      <c r="N17" s="39">
        <f t="shared" si="3"/>
        <v>83504</v>
      </c>
      <c r="O17" s="39">
        <f t="shared" si="3"/>
        <v>8013</v>
      </c>
      <c r="P17" s="47">
        <f t="shared" si="3"/>
        <v>1510</v>
      </c>
      <c r="Q17" s="29">
        <f>N17+P17+O17</f>
        <v>93027</v>
      </c>
    </row>
    <row r="18" spans="1:17" s="16" customFormat="1" ht="57" customHeight="1">
      <c r="A18" s="26" t="s">
        <v>17</v>
      </c>
      <c r="B18" s="66" t="s">
        <v>44</v>
      </c>
      <c r="C18" s="66"/>
      <c r="D18" s="39">
        <v>13248</v>
      </c>
      <c r="E18" s="48"/>
      <c r="F18" s="39">
        <f aca="true" t="shared" si="4" ref="F18:F46">D18+E18</f>
        <v>13248</v>
      </c>
      <c r="G18" s="48"/>
      <c r="H18" s="39">
        <f>F18+G18</f>
        <v>13248</v>
      </c>
      <c r="I18" s="48"/>
      <c r="J18" s="29">
        <f>H18+I18</f>
        <v>13248</v>
      </c>
      <c r="K18" s="48"/>
      <c r="L18" s="39">
        <f>J18+K18</f>
        <v>13248</v>
      </c>
      <c r="M18" s="48"/>
      <c r="N18" s="39">
        <f>L18+M18</f>
        <v>13248</v>
      </c>
      <c r="O18" s="39"/>
      <c r="P18" s="47"/>
      <c r="Q18" s="29">
        <f>N18+P18+O18</f>
        <v>13248</v>
      </c>
    </row>
    <row r="19" spans="1:17" s="16" customFormat="1" ht="55.5" customHeight="1">
      <c r="A19" s="26" t="s">
        <v>18</v>
      </c>
      <c r="B19" s="66" t="s">
        <v>46</v>
      </c>
      <c r="C19" s="66"/>
      <c r="D19" s="39">
        <v>70256</v>
      </c>
      <c r="E19" s="48"/>
      <c r="F19" s="39">
        <f t="shared" si="4"/>
        <v>70256</v>
      </c>
      <c r="G19" s="48"/>
      <c r="H19" s="39">
        <f aca="true" t="shared" si="5" ref="H19:H47">F19+G19</f>
        <v>70256</v>
      </c>
      <c r="I19" s="48"/>
      <c r="J19" s="29">
        <f aca="true" t="shared" si="6" ref="J19:J47">H19+I19</f>
        <v>70256</v>
      </c>
      <c r="K19" s="48"/>
      <c r="L19" s="39">
        <f aca="true" t="shared" si="7" ref="L19:L46">J19+K19</f>
        <v>70256</v>
      </c>
      <c r="M19" s="48"/>
      <c r="N19" s="39">
        <f aca="true" t="shared" si="8" ref="N19:N42">L19+M19</f>
        <v>70256</v>
      </c>
      <c r="O19" s="39">
        <v>8013</v>
      </c>
      <c r="P19" s="47">
        <f>1510</f>
        <v>1510</v>
      </c>
      <c r="Q19" s="29">
        <f>N19+P19+O19</f>
        <v>79779</v>
      </c>
    </row>
    <row r="20" spans="1:17" s="16" customFormat="1" ht="53.25" customHeight="1">
      <c r="A20" s="26" t="s">
        <v>5</v>
      </c>
      <c r="B20" s="66" t="s">
        <v>25</v>
      </c>
      <c r="C20" s="66"/>
      <c r="D20" s="39">
        <f>D21+D22</f>
        <v>105029</v>
      </c>
      <c r="E20" s="48"/>
      <c r="F20" s="39">
        <f t="shared" si="4"/>
        <v>105029</v>
      </c>
      <c r="G20" s="48"/>
      <c r="H20" s="39">
        <f t="shared" si="5"/>
        <v>105029</v>
      </c>
      <c r="I20" s="48"/>
      <c r="J20" s="29">
        <f t="shared" si="6"/>
        <v>105029</v>
      </c>
      <c r="K20" s="48"/>
      <c r="L20" s="39">
        <f t="shared" si="7"/>
        <v>105029</v>
      </c>
      <c r="M20" s="48"/>
      <c r="N20" s="39">
        <f>N21+N22</f>
        <v>105029</v>
      </c>
      <c r="O20" s="39">
        <f>O21+O22</f>
        <v>911</v>
      </c>
      <c r="P20" s="39">
        <f>P21+P22</f>
        <v>-6000</v>
      </c>
      <c r="Q20" s="29">
        <f>Q21+Q22</f>
        <v>99940</v>
      </c>
    </row>
    <row r="21" spans="1:17" s="16" customFormat="1" ht="112.5" customHeight="1">
      <c r="A21" s="26" t="s">
        <v>15</v>
      </c>
      <c r="B21" s="67" t="s">
        <v>49</v>
      </c>
      <c r="C21" s="65"/>
      <c r="D21" s="40">
        <v>87060</v>
      </c>
      <c r="E21" s="48"/>
      <c r="F21" s="39">
        <f t="shared" si="4"/>
        <v>87060</v>
      </c>
      <c r="G21" s="48"/>
      <c r="H21" s="39">
        <f t="shared" si="5"/>
        <v>87060</v>
      </c>
      <c r="I21" s="48"/>
      <c r="J21" s="29">
        <f t="shared" si="6"/>
        <v>87060</v>
      </c>
      <c r="K21" s="48"/>
      <c r="L21" s="39">
        <f t="shared" si="7"/>
        <v>87060</v>
      </c>
      <c r="M21" s="48"/>
      <c r="N21" s="39">
        <f t="shared" si="8"/>
        <v>87060</v>
      </c>
      <c r="O21" s="39"/>
      <c r="P21" s="47">
        <v>-6000</v>
      </c>
      <c r="Q21" s="29">
        <f aca="true" t="shared" si="9" ref="Q21:Q46">N21+P21+O21</f>
        <v>81060</v>
      </c>
    </row>
    <row r="22" spans="1:17" s="16" customFormat="1" ht="37.5" customHeight="1">
      <c r="A22" s="26" t="s">
        <v>16</v>
      </c>
      <c r="B22" s="66" t="s">
        <v>50</v>
      </c>
      <c r="C22" s="66"/>
      <c r="D22" s="39">
        <v>17969</v>
      </c>
      <c r="E22" s="48"/>
      <c r="F22" s="39">
        <f t="shared" si="4"/>
        <v>17969</v>
      </c>
      <c r="G22" s="48"/>
      <c r="H22" s="39">
        <f t="shared" si="5"/>
        <v>17969</v>
      </c>
      <c r="I22" s="48"/>
      <c r="J22" s="29">
        <f t="shared" si="6"/>
        <v>17969</v>
      </c>
      <c r="K22" s="48"/>
      <c r="L22" s="39">
        <f t="shared" si="7"/>
        <v>17969</v>
      </c>
      <c r="M22" s="48"/>
      <c r="N22" s="39">
        <f t="shared" si="8"/>
        <v>17969</v>
      </c>
      <c r="O22" s="39">
        <v>911</v>
      </c>
      <c r="P22" s="47"/>
      <c r="Q22" s="29">
        <f t="shared" si="9"/>
        <v>18880</v>
      </c>
    </row>
    <row r="23" spans="1:17" s="16" customFormat="1" ht="54" customHeight="1">
      <c r="A23" s="26" t="s">
        <v>10</v>
      </c>
      <c r="B23" s="66" t="s">
        <v>43</v>
      </c>
      <c r="C23" s="66"/>
      <c r="D23" s="39">
        <v>73681</v>
      </c>
      <c r="E23" s="48"/>
      <c r="F23" s="39">
        <f t="shared" si="4"/>
        <v>73681</v>
      </c>
      <c r="G23" s="48"/>
      <c r="H23" s="39">
        <f t="shared" si="5"/>
        <v>73681</v>
      </c>
      <c r="I23" s="48"/>
      <c r="J23" s="29">
        <f t="shared" si="6"/>
        <v>73681</v>
      </c>
      <c r="K23" s="48"/>
      <c r="L23" s="39">
        <f t="shared" si="7"/>
        <v>73681</v>
      </c>
      <c r="M23" s="47">
        <v>5622.4</v>
      </c>
      <c r="N23" s="39">
        <f t="shared" si="8"/>
        <v>79303.4</v>
      </c>
      <c r="O23" s="39">
        <f>4180</f>
        <v>4180</v>
      </c>
      <c r="P23" s="47"/>
      <c r="Q23" s="29">
        <f t="shared" si="9"/>
        <v>83483.4</v>
      </c>
    </row>
    <row r="24" spans="1:17" s="16" customFormat="1" ht="36" customHeight="1">
      <c r="A24" s="26" t="s">
        <v>6</v>
      </c>
      <c r="B24" s="66" t="s">
        <v>12</v>
      </c>
      <c r="C24" s="66"/>
      <c r="D24" s="39">
        <v>2131</v>
      </c>
      <c r="E24" s="48"/>
      <c r="F24" s="39">
        <f t="shared" si="4"/>
        <v>2131</v>
      </c>
      <c r="G24" s="48"/>
      <c r="H24" s="39">
        <f t="shared" si="5"/>
        <v>2131</v>
      </c>
      <c r="I24" s="48"/>
      <c r="J24" s="29">
        <f t="shared" si="6"/>
        <v>2131</v>
      </c>
      <c r="K24" s="48"/>
      <c r="L24" s="39">
        <f t="shared" si="7"/>
        <v>2131</v>
      </c>
      <c r="M24" s="48"/>
      <c r="N24" s="39">
        <f t="shared" si="8"/>
        <v>2131</v>
      </c>
      <c r="O24" s="39">
        <f>112</f>
        <v>112</v>
      </c>
      <c r="P24" s="47"/>
      <c r="Q24" s="29">
        <f t="shared" si="9"/>
        <v>2243</v>
      </c>
    </row>
    <row r="25" spans="1:17" s="16" customFormat="1" ht="36" customHeight="1">
      <c r="A25" s="26" t="s">
        <v>7</v>
      </c>
      <c r="B25" s="66" t="s">
        <v>13</v>
      </c>
      <c r="C25" s="66"/>
      <c r="D25" s="39">
        <v>181</v>
      </c>
      <c r="E25" s="48"/>
      <c r="F25" s="39">
        <f t="shared" si="4"/>
        <v>181</v>
      </c>
      <c r="G25" s="48"/>
      <c r="H25" s="39">
        <f t="shared" si="5"/>
        <v>181</v>
      </c>
      <c r="I25" s="48"/>
      <c r="J25" s="29">
        <f t="shared" si="6"/>
        <v>181</v>
      </c>
      <c r="K25" s="48"/>
      <c r="L25" s="39">
        <f t="shared" si="7"/>
        <v>181</v>
      </c>
      <c r="M25" s="48"/>
      <c r="N25" s="39">
        <f t="shared" si="8"/>
        <v>181</v>
      </c>
      <c r="O25" s="39"/>
      <c r="P25" s="47"/>
      <c r="Q25" s="29">
        <f t="shared" si="9"/>
        <v>181</v>
      </c>
    </row>
    <row r="26" spans="1:17" s="17" customFormat="1" ht="39" customHeight="1">
      <c r="A26" s="26" t="s">
        <v>11</v>
      </c>
      <c r="B26" s="66" t="s">
        <v>19</v>
      </c>
      <c r="C26" s="66"/>
      <c r="D26" s="39">
        <v>5096</v>
      </c>
      <c r="E26" s="47"/>
      <c r="F26" s="39">
        <f t="shared" si="4"/>
        <v>5096</v>
      </c>
      <c r="G26" s="47"/>
      <c r="H26" s="39">
        <f t="shared" si="5"/>
        <v>5096</v>
      </c>
      <c r="I26" s="47"/>
      <c r="J26" s="29">
        <f t="shared" si="6"/>
        <v>5096</v>
      </c>
      <c r="K26" s="47"/>
      <c r="L26" s="39">
        <f t="shared" si="7"/>
        <v>5096</v>
      </c>
      <c r="M26" s="47"/>
      <c r="N26" s="39">
        <f t="shared" si="8"/>
        <v>5096</v>
      </c>
      <c r="O26" s="47">
        <f>308</f>
        <v>308</v>
      </c>
      <c r="Q26" s="29">
        <f t="shared" si="9"/>
        <v>5404</v>
      </c>
    </row>
    <row r="27" spans="1:17" s="18" customFormat="1" ht="35.25" customHeight="1">
      <c r="A27" s="26" t="s">
        <v>8</v>
      </c>
      <c r="B27" s="67" t="s">
        <v>24</v>
      </c>
      <c r="C27" s="65"/>
      <c r="D27" s="39">
        <v>1319</v>
      </c>
      <c r="E27" s="47"/>
      <c r="F27" s="39">
        <f t="shared" si="4"/>
        <v>1319</v>
      </c>
      <c r="G27" s="47"/>
      <c r="H27" s="39">
        <f t="shared" si="5"/>
        <v>1319</v>
      </c>
      <c r="I27" s="47"/>
      <c r="J27" s="29">
        <f t="shared" si="6"/>
        <v>1319</v>
      </c>
      <c r="K27" s="47"/>
      <c r="L27" s="39">
        <f t="shared" si="7"/>
        <v>1319</v>
      </c>
      <c r="M27" s="47"/>
      <c r="N27" s="39">
        <f t="shared" si="8"/>
        <v>1319</v>
      </c>
      <c r="O27" s="39"/>
      <c r="P27" s="47"/>
      <c r="Q27" s="29">
        <f t="shared" si="9"/>
        <v>1319</v>
      </c>
    </row>
    <row r="28" spans="1:17" s="18" customFormat="1" ht="38.25" customHeight="1">
      <c r="A28" s="26" t="s">
        <v>20</v>
      </c>
      <c r="B28" s="64" t="s">
        <v>51</v>
      </c>
      <c r="C28" s="65"/>
      <c r="D28" s="39">
        <v>3126</v>
      </c>
      <c r="E28" s="47"/>
      <c r="F28" s="39">
        <f t="shared" si="4"/>
        <v>3126</v>
      </c>
      <c r="G28" s="47"/>
      <c r="H28" s="39">
        <f t="shared" si="5"/>
        <v>3126</v>
      </c>
      <c r="I28" s="47"/>
      <c r="J28" s="29">
        <f t="shared" si="6"/>
        <v>3126</v>
      </c>
      <c r="K28" s="47"/>
      <c r="L28" s="39">
        <f t="shared" si="7"/>
        <v>3126</v>
      </c>
      <c r="M28" s="47"/>
      <c r="N28" s="39">
        <f t="shared" si="8"/>
        <v>3126</v>
      </c>
      <c r="O28" s="39"/>
      <c r="P28" s="47"/>
      <c r="Q28" s="29">
        <f t="shared" si="9"/>
        <v>3126</v>
      </c>
    </row>
    <row r="29" spans="1:17" s="18" customFormat="1" ht="57.75" customHeight="1">
      <c r="A29" s="26" t="s">
        <v>21</v>
      </c>
      <c r="B29" s="64" t="s">
        <v>52</v>
      </c>
      <c r="C29" s="65"/>
      <c r="D29" s="39">
        <v>322.8</v>
      </c>
      <c r="E29" s="47"/>
      <c r="F29" s="39">
        <f t="shared" si="4"/>
        <v>322.8</v>
      </c>
      <c r="G29" s="47"/>
      <c r="H29" s="39">
        <f t="shared" si="5"/>
        <v>322.8</v>
      </c>
      <c r="I29" s="47"/>
      <c r="J29" s="29">
        <f t="shared" si="6"/>
        <v>322.8</v>
      </c>
      <c r="K29" s="47"/>
      <c r="L29" s="39">
        <f t="shared" si="7"/>
        <v>322.8</v>
      </c>
      <c r="M29" s="47"/>
      <c r="N29" s="39">
        <f t="shared" si="8"/>
        <v>322.8</v>
      </c>
      <c r="O29" s="39"/>
      <c r="P29" s="47"/>
      <c r="Q29" s="29">
        <f t="shared" si="9"/>
        <v>322.8</v>
      </c>
    </row>
    <row r="30" spans="1:17" s="18" customFormat="1" ht="19.5" customHeight="1">
      <c r="A30" s="26" t="s">
        <v>27</v>
      </c>
      <c r="B30" s="64" t="s">
        <v>53</v>
      </c>
      <c r="C30" s="65"/>
      <c r="D30" s="39">
        <v>141</v>
      </c>
      <c r="E30" s="47"/>
      <c r="F30" s="39">
        <f t="shared" si="4"/>
        <v>141</v>
      </c>
      <c r="G30" s="47"/>
      <c r="H30" s="39">
        <f t="shared" si="5"/>
        <v>141</v>
      </c>
      <c r="I30" s="47"/>
      <c r="J30" s="29">
        <f t="shared" si="6"/>
        <v>141</v>
      </c>
      <c r="K30" s="47"/>
      <c r="L30" s="39">
        <f t="shared" si="7"/>
        <v>141</v>
      </c>
      <c r="M30" s="47"/>
      <c r="N30" s="39">
        <f t="shared" si="8"/>
        <v>141</v>
      </c>
      <c r="O30" s="39"/>
      <c r="P30" s="47"/>
      <c r="Q30" s="29">
        <f t="shared" si="9"/>
        <v>141</v>
      </c>
    </row>
    <row r="31" spans="1:17" s="18" customFormat="1" ht="22.5" customHeight="1">
      <c r="A31" s="26" t="s">
        <v>28</v>
      </c>
      <c r="B31" s="64" t="s">
        <v>33</v>
      </c>
      <c r="C31" s="65" t="s">
        <v>33</v>
      </c>
      <c r="D31" s="39"/>
      <c r="E31" s="47"/>
      <c r="F31" s="39">
        <f t="shared" si="4"/>
        <v>0</v>
      </c>
      <c r="G31" s="47">
        <v>3550</v>
      </c>
      <c r="H31" s="39">
        <f t="shared" si="5"/>
        <v>3550</v>
      </c>
      <c r="I31" s="47"/>
      <c r="J31" s="29">
        <f t="shared" si="6"/>
        <v>3550</v>
      </c>
      <c r="K31" s="47"/>
      <c r="L31" s="39">
        <f t="shared" si="7"/>
        <v>3550</v>
      </c>
      <c r="M31" s="47"/>
      <c r="N31" s="39">
        <f t="shared" si="8"/>
        <v>3550</v>
      </c>
      <c r="O31" s="39"/>
      <c r="P31" s="47"/>
      <c r="Q31" s="29">
        <f t="shared" si="9"/>
        <v>3550</v>
      </c>
    </row>
    <row r="32" spans="1:17" s="18" customFormat="1" ht="20.25" customHeight="1">
      <c r="A32" s="26" t="s">
        <v>29</v>
      </c>
      <c r="B32" s="64" t="s">
        <v>34</v>
      </c>
      <c r="C32" s="65" t="s">
        <v>34</v>
      </c>
      <c r="D32" s="39"/>
      <c r="E32" s="47">
        <v>26965</v>
      </c>
      <c r="F32" s="39">
        <f t="shared" si="4"/>
        <v>26965</v>
      </c>
      <c r="G32" s="47"/>
      <c r="H32" s="39">
        <f t="shared" si="5"/>
        <v>26965</v>
      </c>
      <c r="I32" s="47"/>
      <c r="J32" s="29">
        <f t="shared" si="6"/>
        <v>26965</v>
      </c>
      <c r="K32" s="47"/>
      <c r="L32" s="39">
        <f t="shared" si="7"/>
        <v>26965</v>
      </c>
      <c r="M32" s="47"/>
      <c r="N32" s="39">
        <f t="shared" si="8"/>
        <v>26965</v>
      </c>
      <c r="O32" s="39"/>
      <c r="P32" s="47"/>
      <c r="Q32" s="29">
        <f t="shared" si="9"/>
        <v>26965</v>
      </c>
    </row>
    <row r="33" spans="1:17" s="18" customFormat="1" ht="38.25" customHeight="1">
      <c r="A33" s="26" t="s">
        <v>30</v>
      </c>
      <c r="B33" s="64" t="s">
        <v>58</v>
      </c>
      <c r="C33" s="65" t="s">
        <v>35</v>
      </c>
      <c r="D33" s="39"/>
      <c r="E33" s="45">
        <v>21372</v>
      </c>
      <c r="F33" s="53">
        <f t="shared" si="4"/>
        <v>21372</v>
      </c>
      <c r="G33" s="45"/>
      <c r="H33" s="39">
        <f t="shared" si="5"/>
        <v>21372</v>
      </c>
      <c r="I33" s="45"/>
      <c r="J33" s="29">
        <f t="shared" si="6"/>
        <v>21372</v>
      </c>
      <c r="K33" s="45"/>
      <c r="L33" s="39">
        <f t="shared" si="7"/>
        <v>21372</v>
      </c>
      <c r="M33" s="45"/>
      <c r="N33" s="39">
        <f t="shared" si="8"/>
        <v>21372</v>
      </c>
      <c r="O33" s="53"/>
      <c r="P33" s="45"/>
      <c r="Q33" s="29">
        <f t="shared" si="9"/>
        <v>21372</v>
      </c>
    </row>
    <row r="34" spans="1:17" s="18" customFormat="1" ht="20.25" customHeight="1">
      <c r="A34" s="26" t="s">
        <v>57</v>
      </c>
      <c r="B34" s="64" t="s">
        <v>36</v>
      </c>
      <c r="C34" s="65"/>
      <c r="D34" s="39"/>
      <c r="E34" s="47">
        <v>18266</v>
      </c>
      <c r="F34" s="39">
        <f t="shared" si="4"/>
        <v>18266</v>
      </c>
      <c r="G34" s="47"/>
      <c r="H34" s="39">
        <f t="shared" si="5"/>
        <v>18266</v>
      </c>
      <c r="I34" s="47"/>
      <c r="J34" s="29">
        <f t="shared" si="6"/>
        <v>18266</v>
      </c>
      <c r="K34" s="47"/>
      <c r="L34" s="39">
        <f t="shared" si="7"/>
        <v>18266</v>
      </c>
      <c r="M34" s="47">
        <f>-18266+31021.7328</f>
        <v>12755.732800000002</v>
      </c>
      <c r="N34" s="39">
        <f t="shared" si="8"/>
        <v>31021.7328</v>
      </c>
      <c r="O34" s="39"/>
      <c r="P34" s="47"/>
      <c r="Q34" s="29">
        <f t="shared" si="9"/>
        <v>31021.7328</v>
      </c>
    </row>
    <row r="35" spans="1:17" s="18" customFormat="1" ht="19.5" customHeight="1">
      <c r="A35" s="26" t="s">
        <v>31</v>
      </c>
      <c r="B35" s="64" t="s">
        <v>59</v>
      </c>
      <c r="C35" s="65"/>
      <c r="D35" s="39"/>
      <c r="E35" s="47">
        <v>5994</v>
      </c>
      <c r="F35" s="39">
        <f t="shared" si="4"/>
        <v>5994</v>
      </c>
      <c r="G35" s="47"/>
      <c r="H35" s="39">
        <f t="shared" si="5"/>
        <v>5994</v>
      </c>
      <c r="I35" s="47"/>
      <c r="J35" s="29">
        <f t="shared" si="6"/>
        <v>5994</v>
      </c>
      <c r="K35" s="47"/>
      <c r="L35" s="39">
        <f t="shared" si="7"/>
        <v>5994</v>
      </c>
      <c r="M35" s="47">
        <v>511</v>
      </c>
      <c r="N35" s="39">
        <f t="shared" si="8"/>
        <v>6505</v>
      </c>
      <c r="O35" s="39"/>
      <c r="P35" s="47"/>
      <c r="Q35" s="29">
        <f t="shared" si="9"/>
        <v>6505</v>
      </c>
    </row>
    <row r="36" spans="1:17" s="18" customFormat="1" ht="21.75" customHeight="1">
      <c r="A36" s="26" t="s">
        <v>32</v>
      </c>
      <c r="B36" s="62" t="s">
        <v>37</v>
      </c>
      <c r="C36" s="63"/>
      <c r="D36" s="39"/>
      <c r="E36" s="47"/>
      <c r="F36" s="39">
        <f t="shared" si="4"/>
        <v>0</v>
      </c>
      <c r="G36" s="47">
        <v>10000</v>
      </c>
      <c r="H36" s="39">
        <f t="shared" si="5"/>
        <v>10000</v>
      </c>
      <c r="I36" s="47"/>
      <c r="J36" s="29">
        <f t="shared" si="6"/>
        <v>10000</v>
      </c>
      <c r="K36" s="47"/>
      <c r="L36" s="39">
        <f t="shared" si="7"/>
        <v>10000</v>
      </c>
      <c r="M36" s="47"/>
      <c r="N36" s="39">
        <f t="shared" si="8"/>
        <v>10000</v>
      </c>
      <c r="O36" s="39"/>
      <c r="P36" s="47"/>
      <c r="Q36" s="29">
        <f t="shared" si="9"/>
        <v>10000</v>
      </c>
    </row>
    <row r="37" spans="1:17" s="18" customFormat="1" ht="23.25" customHeight="1">
      <c r="A37" s="26" t="s">
        <v>38</v>
      </c>
      <c r="B37" s="62" t="s">
        <v>63</v>
      </c>
      <c r="C37" s="63"/>
      <c r="D37" s="39"/>
      <c r="E37" s="47"/>
      <c r="F37" s="39"/>
      <c r="G37" s="47"/>
      <c r="H37" s="39"/>
      <c r="I37" s="47">
        <v>2220.15394</v>
      </c>
      <c r="J37" s="29">
        <f t="shared" si="6"/>
        <v>2220.15394</v>
      </c>
      <c r="K37" s="47"/>
      <c r="L37" s="39">
        <f t="shared" si="7"/>
        <v>2220.15394</v>
      </c>
      <c r="M37" s="47"/>
      <c r="N37" s="39">
        <f t="shared" si="8"/>
        <v>2220.15394</v>
      </c>
      <c r="O37" s="39"/>
      <c r="P37" s="47"/>
      <c r="Q37" s="29">
        <f t="shared" si="9"/>
        <v>2220.15394</v>
      </c>
    </row>
    <row r="38" spans="1:17" s="18" customFormat="1" ht="42" customHeight="1">
      <c r="A38" s="26" t="s">
        <v>39</v>
      </c>
      <c r="B38" s="62" t="s">
        <v>64</v>
      </c>
      <c r="C38" s="63"/>
      <c r="D38" s="39"/>
      <c r="E38" s="47"/>
      <c r="F38" s="39"/>
      <c r="G38" s="47"/>
      <c r="H38" s="39"/>
      <c r="I38" s="47">
        <v>1000</v>
      </c>
      <c r="J38" s="29">
        <f t="shared" si="6"/>
        <v>1000</v>
      </c>
      <c r="K38" s="47"/>
      <c r="L38" s="39">
        <f t="shared" si="7"/>
        <v>1000</v>
      </c>
      <c r="M38" s="47"/>
      <c r="N38" s="39">
        <f t="shared" si="8"/>
        <v>1000</v>
      </c>
      <c r="O38" s="39"/>
      <c r="P38" s="47"/>
      <c r="Q38" s="29">
        <f t="shared" si="9"/>
        <v>1000</v>
      </c>
    </row>
    <row r="39" spans="1:17" s="18" customFormat="1" ht="21" customHeight="1">
      <c r="A39" s="54" t="s">
        <v>40</v>
      </c>
      <c r="B39" s="68" t="s">
        <v>69</v>
      </c>
      <c r="C39" s="69"/>
      <c r="D39" s="39"/>
      <c r="E39" s="47"/>
      <c r="F39" s="39">
        <f t="shared" si="4"/>
        <v>0</v>
      </c>
      <c r="G39" s="47"/>
      <c r="H39" s="39">
        <f t="shared" si="5"/>
        <v>0</v>
      </c>
      <c r="I39" s="47"/>
      <c r="J39" s="29">
        <f t="shared" si="6"/>
        <v>0</v>
      </c>
      <c r="K39" s="47"/>
      <c r="L39" s="39">
        <f t="shared" si="7"/>
        <v>0</v>
      </c>
      <c r="M39" s="47">
        <v>6800</v>
      </c>
      <c r="N39" s="39">
        <f t="shared" si="8"/>
        <v>6800</v>
      </c>
      <c r="O39" s="39"/>
      <c r="P39" s="47"/>
      <c r="Q39" s="29">
        <f t="shared" si="9"/>
        <v>6800</v>
      </c>
    </row>
    <row r="40" spans="1:17" s="18" customFormat="1" ht="37.5" customHeight="1">
      <c r="A40" s="54" t="s">
        <v>67</v>
      </c>
      <c r="B40" s="68" t="s">
        <v>86</v>
      </c>
      <c r="C40" s="69"/>
      <c r="D40" s="39"/>
      <c r="E40" s="47"/>
      <c r="F40" s="39"/>
      <c r="G40" s="47"/>
      <c r="H40" s="39"/>
      <c r="I40" s="47"/>
      <c r="J40" s="29"/>
      <c r="K40" s="47"/>
      <c r="L40" s="39"/>
      <c r="M40" s="47"/>
      <c r="N40" s="39"/>
      <c r="O40" s="39"/>
      <c r="P40" s="47">
        <v>7390.146</v>
      </c>
      <c r="Q40" s="29">
        <f t="shared" si="9"/>
        <v>7390.146</v>
      </c>
    </row>
    <row r="41" spans="1:17" s="18" customFormat="1" ht="39" customHeight="1">
      <c r="A41" s="54" t="s">
        <v>41</v>
      </c>
      <c r="B41" s="68" t="s">
        <v>80</v>
      </c>
      <c r="C41" s="69"/>
      <c r="D41" s="39"/>
      <c r="E41" s="47"/>
      <c r="F41" s="39"/>
      <c r="G41" s="47"/>
      <c r="H41" s="39"/>
      <c r="I41" s="47"/>
      <c r="J41" s="29"/>
      <c r="K41" s="47"/>
      <c r="L41" s="39"/>
      <c r="M41" s="47"/>
      <c r="N41" s="39"/>
      <c r="O41" s="39"/>
      <c r="P41" s="47">
        <v>494.778</v>
      </c>
      <c r="Q41" s="29">
        <f t="shared" si="9"/>
        <v>494.778</v>
      </c>
    </row>
    <row r="42" spans="1:17" s="18" customFormat="1" ht="36.75" customHeight="1">
      <c r="A42" s="34" t="s">
        <v>70</v>
      </c>
      <c r="B42" s="64" t="s">
        <v>73</v>
      </c>
      <c r="C42" s="65"/>
      <c r="D42" s="39"/>
      <c r="E42" s="47">
        <v>1083</v>
      </c>
      <c r="F42" s="39">
        <f t="shared" si="4"/>
        <v>1083</v>
      </c>
      <c r="G42" s="47"/>
      <c r="H42" s="39">
        <f t="shared" si="5"/>
        <v>1083</v>
      </c>
      <c r="I42" s="47"/>
      <c r="J42" s="29">
        <f t="shared" si="6"/>
        <v>1083</v>
      </c>
      <c r="K42" s="47"/>
      <c r="L42" s="39">
        <f t="shared" si="7"/>
        <v>1083</v>
      </c>
      <c r="M42" s="47"/>
      <c r="N42" s="39">
        <f t="shared" si="8"/>
        <v>1083</v>
      </c>
      <c r="O42" s="39"/>
      <c r="P42" s="47"/>
      <c r="Q42" s="29">
        <f t="shared" si="9"/>
        <v>1083</v>
      </c>
    </row>
    <row r="43" spans="1:17" s="18" customFormat="1" ht="36" customHeight="1">
      <c r="A43" s="34" t="s">
        <v>71</v>
      </c>
      <c r="B43" s="60" t="s">
        <v>74</v>
      </c>
      <c r="C43" s="61"/>
      <c r="D43" s="39"/>
      <c r="E43" s="45"/>
      <c r="F43" s="53"/>
      <c r="G43" s="45"/>
      <c r="H43" s="40"/>
      <c r="I43" s="45"/>
      <c r="J43" s="51"/>
      <c r="K43" s="45">
        <v>450000</v>
      </c>
      <c r="L43" s="40">
        <f>+J43+K43</f>
        <v>450000</v>
      </c>
      <c r="M43" s="47"/>
      <c r="N43" s="40">
        <f>+L43+M43</f>
        <v>450000</v>
      </c>
      <c r="O43" s="47"/>
      <c r="P43" s="47"/>
      <c r="Q43" s="51">
        <f t="shared" si="9"/>
        <v>450000</v>
      </c>
    </row>
    <row r="44" spans="1:17" s="18" customFormat="1" ht="36.75" customHeight="1">
      <c r="A44" s="34" t="s">
        <v>72</v>
      </c>
      <c r="B44" s="60" t="s">
        <v>75</v>
      </c>
      <c r="C44" s="61"/>
      <c r="D44" s="39"/>
      <c r="E44" s="45"/>
      <c r="F44" s="53"/>
      <c r="G44" s="45"/>
      <c r="H44" s="40"/>
      <c r="I44" s="45"/>
      <c r="J44" s="51"/>
      <c r="K44" s="45"/>
      <c r="L44" s="40"/>
      <c r="M44" s="45">
        <v>75000</v>
      </c>
      <c r="N44" s="40">
        <f>+L44+M44</f>
        <v>75000</v>
      </c>
      <c r="O44" s="53"/>
      <c r="P44" s="45">
        <v>-14372</v>
      </c>
      <c r="Q44" s="51">
        <f t="shared" si="9"/>
        <v>60628</v>
      </c>
    </row>
    <row r="45" spans="1:17" s="18" customFormat="1" ht="24.75" customHeight="1">
      <c r="A45" s="34" t="s">
        <v>79</v>
      </c>
      <c r="B45" s="60" t="s">
        <v>77</v>
      </c>
      <c r="C45" s="61"/>
      <c r="D45" s="39"/>
      <c r="E45" s="45"/>
      <c r="F45" s="53"/>
      <c r="G45" s="45"/>
      <c r="H45" s="40"/>
      <c r="I45" s="45"/>
      <c r="J45" s="51"/>
      <c r="K45" s="45"/>
      <c r="L45" s="40"/>
      <c r="M45" s="47">
        <v>12000</v>
      </c>
      <c r="N45" s="40">
        <f>+L45+M45</f>
        <v>12000</v>
      </c>
      <c r="O45" s="47"/>
      <c r="P45" s="47"/>
      <c r="Q45" s="51">
        <f t="shared" si="9"/>
        <v>12000</v>
      </c>
    </row>
    <row r="46" spans="1:17" s="18" customFormat="1" ht="27" customHeight="1" thickBot="1">
      <c r="A46" s="34" t="s">
        <v>81</v>
      </c>
      <c r="B46" s="64" t="s">
        <v>76</v>
      </c>
      <c r="C46" s="65"/>
      <c r="D46" s="39"/>
      <c r="E46" s="45"/>
      <c r="F46" s="53">
        <f t="shared" si="4"/>
        <v>0</v>
      </c>
      <c r="G46" s="45"/>
      <c r="H46" s="40">
        <f t="shared" si="5"/>
        <v>0</v>
      </c>
      <c r="I46" s="45"/>
      <c r="J46" s="51">
        <f t="shared" si="6"/>
        <v>0</v>
      </c>
      <c r="K46" s="45"/>
      <c r="L46" s="40">
        <f t="shared" si="7"/>
        <v>0</v>
      </c>
      <c r="M46" s="45">
        <v>255.65</v>
      </c>
      <c r="N46" s="40">
        <f>L46+M46</f>
        <v>255.65</v>
      </c>
      <c r="O46" s="53"/>
      <c r="P46" s="45">
        <v>11.75</v>
      </c>
      <c r="Q46" s="51">
        <f t="shared" si="9"/>
        <v>267.4</v>
      </c>
    </row>
    <row r="47" spans="1:17" s="19" customFormat="1" ht="25.5" customHeight="1" thickBot="1">
      <c r="A47" s="71" t="s">
        <v>9</v>
      </c>
      <c r="B47" s="72"/>
      <c r="C47" s="73"/>
      <c r="D47" s="41">
        <f>SUM(D14:D42)-D15-D16-D18-D19-D21-D22</f>
        <v>1938599.7999999998</v>
      </c>
      <c r="E47" s="49">
        <f>SUM(E14:E42)-E15-E16-E18-E19-E21-E22</f>
        <v>73680</v>
      </c>
      <c r="F47" s="41">
        <f>SUM(F14:F42)-F15-F16-F18-F19-F21-F22</f>
        <v>2012279.7999999998</v>
      </c>
      <c r="G47" s="49">
        <f>SUM(G14:G42)-G15-G16-G18-G19-G21-G22</f>
        <v>13550</v>
      </c>
      <c r="H47" s="41">
        <f t="shared" si="5"/>
        <v>2025829.7999999998</v>
      </c>
      <c r="I47" s="49">
        <f>SUM(I14:I42)-I15-I16-I18-I19-I21-I22</f>
        <v>3220.15394</v>
      </c>
      <c r="J47" s="31">
        <f t="shared" si="6"/>
        <v>2029049.95394</v>
      </c>
      <c r="K47" s="49">
        <f>SUM(K14:K43)-K15-K16-K18-K19-K21-K22</f>
        <v>450000</v>
      </c>
      <c r="L47" s="41">
        <f aca="true" t="shared" si="10" ref="L47:Q47">SUM(L14:L46)-L15-L16-L18-L19-L21-L22</f>
        <v>2479049.9539400004</v>
      </c>
      <c r="M47" s="49">
        <f t="shared" si="10"/>
        <v>112944.78279999999</v>
      </c>
      <c r="N47" s="41">
        <f t="shared" si="10"/>
        <v>2591994.7367400005</v>
      </c>
      <c r="O47" s="41">
        <f t="shared" si="10"/>
        <v>13524</v>
      </c>
      <c r="P47" s="49">
        <f t="shared" si="10"/>
        <v>-10965.326000000001</v>
      </c>
      <c r="Q47" s="31">
        <f t="shared" si="10"/>
        <v>2594553.41074</v>
      </c>
    </row>
    <row r="48" spans="1:3" s="2" customFormat="1" ht="15.75" customHeight="1">
      <c r="A48" s="8"/>
      <c r="B48" s="20"/>
      <c r="C48" s="20"/>
    </row>
    <row r="49" spans="1:4" s="2" customFormat="1" ht="15.75">
      <c r="A49" s="8"/>
      <c r="B49" s="9"/>
      <c r="C49" s="9"/>
      <c r="D49" s="10"/>
    </row>
    <row r="50" spans="1:4" s="2" customFormat="1" ht="15.75">
      <c r="A50" s="8"/>
      <c r="B50" s="9"/>
      <c r="C50" s="9"/>
      <c r="D50" s="10"/>
    </row>
    <row r="51" spans="1:17" s="2" customFormat="1" ht="15.75">
      <c r="A51" s="8"/>
      <c r="B51" s="9"/>
      <c r="C51" s="9"/>
      <c r="N51" s="55"/>
      <c r="O51" s="55"/>
      <c r="Q51" s="55"/>
    </row>
    <row r="52" spans="1:17" s="2" customFormat="1" ht="15.75">
      <c r="A52" s="8"/>
      <c r="B52" s="9"/>
      <c r="C52" s="9"/>
      <c r="N52" s="56"/>
      <c r="O52" s="56"/>
      <c r="Q52" s="56"/>
    </row>
    <row r="53" spans="1:3" s="2" customFormat="1" ht="15.75">
      <c r="A53" s="8"/>
      <c r="B53" s="9"/>
      <c r="C53" s="9"/>
    </row>
    <row r="54" spans="2:3" s="2" customFormat="1" ht="15.75">
      <c r="B54" s="3"/>
      <c r="C54" s="3"/>
    </row>
    <row r="55" spans="2:3" s="4" customFormat="1" ht="15.75">
      <c r="B55" s="3"/>
      <c r="C55" s="3"/>
    </row>
    <row r="56" spans="2:3" s="1" customFormat="1" ht="18.75" customHeight="1">
      <c r="B56" s="5"/>
      <c r="C56" s="5"/>
    </row>
    <row r="57" spans="2:3" s="1" customFormat="1" ht="15.75">
      <c r="B57" s="6"/>
      <c r="C57" s="6"/>
    </row>
    <row r="58" spans="2:3" s="1" customFormat="1" ht="15.75">
      <c r="B58" s="6"/>
      <c r="C58" s="6"/>
    </row>
    <row r="59" spans="2:3" s="1" customFormat="1" ht="15.75">
      <c r="B59" s="6"/>
      <c r="C59" s="6"/>
    </row>
    <row r="60" spans="2:3" s="1" customFormat="1" ht="15.75">
      <c r="B60" s="6"/>
      <c r="C60" s="6"/>
    </row>
    <row r="62" spans="2:3" s="1" customFormat="1" ht="15.75">
      <c r="B62" s="6"/>
      <c r="C62" s="6"/>
    </row>
    <row r="63" spans="2:3" s="1" customFormat="1" ht="15.75">
      <c r="B63" s="6"/>
      <c r="C63" s="6"/>
    </row>
    <row r="81" spans="2:3" ht="15.75">
      <c r="B81" s="6"/>
      <c r="C81" s="6"/>
    </row>
    <row r="82" spans="2:3" ht="15.75">
      <c r="B82" s="6"/>
      <c r="C82" s="6"/>
    </row>
  </sheetData>
  <sheetProtection/>
  <mergeCells count="40">
    <mergeCell ref="C1:D1"/>
    <mergeCell ref="B12:C12"/>
    <mergeCell ref="B39:C39"/>
    <mergeCell ref="B31:C31"/>
    <mergeCell ref="B16:C16"/>
    <mergeCell ref="B19:C19"/>
    <mergeCell ref="B35:C35"/>
    <mergeCell ref="C3:D3"/>
    <mergeCell ref="B18:C18"/>
    <mergeCell ref="A9:Q9"/>
    <mergeCell ref="B44:C44"/>
    <mergeCell ref="B13:C13"/>
    <mergeCell ref="B23:C23"/>
    <mergeCell ref="B22:C22"/>
    <mergeCell ref="B21:C21"/>
    <mergeCell ref="B15:C15"/>
    <mergeCell ref="B17:C17"/>
    <mergeCell ref="B14:C14"/>
    <mergeCell ref="B37:C37"/>
    <mergeCell ref="B40:C40"/>
    <mergeCell ref="B30:C30"/>
    <mergeCell ref="C6:D6"/>
    <mergeCell ref="A47:C47"/>
    <mergeCell ref="B28:C28"/>
    <mergeCell ref="B24:C24"/>
    <mergeCell ref="B32:C32"/>
    <mergeCell ref="B33:C33"/>
    <mergeCell ref="B34:C34"/>
    <mergeCell ref="B36:C36"/>
    <mergeCell ref="B46:C46"/>
    <mergeCell ref="B43:C43"/>
    <mergeCell ref="B38:C38"/>
    <mergeCell ref="B45:C45"/>
    <mergeCell ref="B42:C42"/>
    <mergeCell ref="B20:C20"/>
    <mergeCell ref="B25:C25"/>
    <mergeCell ref="B26:C26"/>
    <mergeCell ref="B27:C27"/>
    <mergeCell ref="B29:C29"/>
    <mergeCell ref="B41:C41"/>
  </mergeCells>
  <printOptions/>
  <pageMargins left="0.984251968503937" right="0.4330708661417323" top="0.7874015748031497" bottom="0.7874015748031497" header="0" footer="0"/>
  <pageSetup fitToHeight="0" horizontalDpi="600" verticalDpi="600" orientation="portrait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PIIOFPS</dc:creator>
  <cp:keywords/>
  <dc:description/>
  <cp:lastModifiedBy>Root</cp:lastModifiedBy>
  <cp:lastPrinted>2016-11-18T14:51:12Z</cp:lastPrinted>
  <dcterms:created xsi:type="dcterms:W3CDTF">2002-02-20T13:27:15Z</dcterms:created>
  <dcterms:modified xsi:type="dcterms:W3CDTF">2016-11-30T08:45:23Z</dcterms:modified>
  <cp:category/>
  <cp:version/>
  <cp:contentType/>
  <cp:contentStatus/>
</cp:coreProperties>
</file>